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ibruemmer/Documents/SKP/The Heirloom Wedding Planner/Resources/"/>
    </mc:Choice>
  </mc:AlternateContent>
  <xr:revisionPtr revIDLastSave="0" documentId="13_ncr:1_{6A68BDAF-8430-C944-99DD-7A7E707ADDFB}" xr6:coauthVersionLast="46" xr6:coauthVersionMax="46" xr10:uidLastSave="{00000000-0000-0000-0000-000000000000}"/>
  <bookViews>
    <workbookView xWindow="8600" yWindow="480" windowWidth="27240" windowHeight="20320" activeTab="4" xr2:uid="{1F36102E-736D-1E43-A64B-7AB3871CC317}"/>
  </bookViews>
  <sheets>
    <sheet name="Budget" sheetId="1" r:id="rId1"/>
    <sheet name="Contributors" sheetId="2" r:id="rId2"/>
    <sheet name="Payment Tracker" sheetId="3" r:id="rId3"/>
    <sheet name="Sample Budgets" sheetId="4" r:id="rId4"/>
    <sheet name="Vendor Information" sheetId="5" r:id="rId5"/>
  </sheets>
  <definedNames>
    <definedName name="_xlnm._FilterDatabase" localSheetId="0" hidden="1">Budget!$A$1:$H$1</definedName>
    <definedName name="_xlnm._FilterDatabase" localSheetId="2" hidden="1">'Payment Tracker'!$A$1:$F$1</definedName>
    <definedName name="_xlnm._FilterDatabase" localSheetId="4" hidden="1">'Vendor Information'!$A$1:$J$1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4" l="1"/>
  <c r="B26" i="4"/>
  <c r="E16" i="4"/>
  <c r="B16" i="4"/>
  <c r="E2" i="4"/>
  <c r="B2" i="4"/>
  <c r="B12" i="4" s="1"/>
  <c r="E12" i="4"/>
  <c r="E25" i="4"/>
  <c r="B25" i="4"/>
  <c r="E24" i="4"/>
  <c r="B24" i="4"/>
  <c r="E23" i="4"/>
  <c r="B23" i="4"/>
  <c r="E22" i="4"/>
  <c r="B22" i="4"/>
  <c r="E21" i="4"/>
  <c r="B21" i="4"/>
  <c r="E20" i="4"/>
  <c r="B20" i="4"/>
  <c r="E19" i="4"/>
  <c r="B19" i="4"/>
  <c r="E18" i="4"/>
  <c r="B18" i="4"/>
  <c r="E17" i="4"/>
  <c r="B17" i="4"/>
  <c r="E11" i="4"/>
  <c r="E10" i="4"/>
  <c r="E9" i="4"/>
  <c r="E8" i="4"/>
  <c r="E7" i="4"/>
  <c r="E6" i="4"/>
  <c r="E5" i="4"/>
  <c r="E4" i="4"/>
  <c r="E3" i="4"/>
  <c r="B11" i="4"/>
  <c r="B10" i="4"/>
  <c r="B9" i="4"/>
  <c r="B8" i="4"/>
  <c r="B7" i="4"/>
  <c r="B6" i="4"/>
  <c r="B5" i="4"/>
  <c r="B4" i="4"/>
  <c r="B3" i="4"/>
  <c r="B9" i="2" l="1"/>
</calcChain>
</file>

<file path=xl/sharedStrings.xml><?xml version="1.0" encoding="utf-8"?>
<sst xmlns="http://schemas.openxmlformats.org/spreadsheetml/2006/main" count="189" uniqueCount="150">
  <si>
    <t>Category</t>
  </si>
  <si>
    <t>Vendor Name</t>
  </si>
  <si>
    <t>Budgeted Amount</t>
  </si>
  <si>
    <t>Tip</t>
  </si>
  <si>
    <t>Actual Amount (Include taxes &amp; fees)</t>
  </si>
  <si>
    <t>Due Date(s)</t>
  </si>
  <si>
    <t>Goods &amp; Services Included in Contract</t>
  </si>
  <si>
    <t>Notes</t>
  </si>
  <si>
    <t>Attire</t>
  </si>
  <si>
    <t>Gown</t>
  </si>
  <si>
    <t>Shoes</t>
  </si>
  <si>
    <t>Alterations</t>
  </si>
  <si>
    <t>Under-the-Dress Essentials</t>
  </si>
  <si>
    <t>Veil</t>
  </si>
  <si>
    <t>Jewelry</t>
  </si>
  <si>
    <t>Gown Cleaning</t>
  </si>
  <si>
    <t>Gown Preservation</t>
  </si>
  <si>
    <t>Suit or Tux</t>
  </si>
  <si>
    <t>Tie or Bow Tie</t>
  </si>
  <si>
    <t>Beauty</t>
  </si>
  <si>
    <t>Bride's Hair</t>
  </si>
  <si>
    <t>Bride's Makeup</t>
  </si>
  <si>
    <t>Bridesmaids' Hair</t>
  </si>
  <si>
    <t>Bridesmaids' Makeup</t>
  </si>
  <si>
    <t>Bridal Portrait Hair</t>
  </si>
  <si>
    <t>Bridal Portrait Makeup</t>
  </si>
  <si>
    <t>Manicure &amp; Pedicure</t>
  </si>
  <si>
    <t>Cake</t>
  </si>
  <si>
    <t>Cake Stand</t>
  </si>
  <si>
    <t>Cake-Cutting Fee</t>
  </si>
  <si>
    <t>Additional Sheet Cake</t>
  </si>
  <si>
    <t>Delivery Fee</t>
  </si>
  <si>
    <t>Additional Desserts</t>
  </si>
  <si>
    <t>Cake Topper</t>
  </si>
  <si>
    <t>Tasting Appointment</t>
  </si>
  <si>
    <t>Hors D'oeuvres</t>
  </si>
  <si>
    <t>Meal</t>
  </si>
  <si>
    <t>Food Stations</t>
  </si>
  <si>
    <t>Late Night Snack or Extras</t>
  </si>
  <si>
    <t>Service Staff</t>
  </si>
  <si>
    <t>Catering Equipment</t>
  </si>
  <si>
    <t>Vendor Meals</t>
  </si>
  <si>
    <t>Tax &amp; Gratuity</t>
  </si>
  <si>
    <t>Setup &amp; Cleanup Fees</t>
  </si>
  <si>
    <t>Bar &amp; Beverage Service</t>
  </si>
  <si>
    <t>Catering &amp; Bar</t>
  </si>
  <si>
    <t>Champagne Toast</t>
  </si>
  <si>
    <t>Ceremony</t>
  </si>
  <si>
    <t>Officiant Fee or Donation</t>
  </si>
  <si>
    <t>Marriage License</t>
  </si>
  <si>
    <t>Favors &amp; Gifts</t>
  </si>
  <si>
    <t>Wedding Favors</t>
  </si>
  <si>
    <t>Wedding Party Gifts</t>
  </si>
  <si>
    <t>Family Gifts</t>
  </si>
  <si>
    <t>Bride &amp; Groom Gifts</t>
  </si>
  <si>
    <t>Hotel Welcome Bags</t>
  </si>
  <si>
    <t>Florals &amp; Décor</t>
  </si>
  <si>
    <t>Bridal Bouquet</t>
  </si>
  <si>
    <t>Bridesmaids' Bouquets</t>
  </si>
  <si>
    <t>Boutonnieres</t>
  </si>
  <si>
    <t>Corsages</t>
  </si>
  <si>
    <t>Ceremony Florals</t>
  </si>
  <si>
    <t>Cocktail Florals</t>
  </si>
  <si>
    <t>Reception Florals</t>
  </si>
  <si>
    <t>Wedding Cake Florals</t>
  </si>
  <si>
    <t>Ceremony Signage</t>
  </si>
  <si>
    <t>Reception Signage</t>
  </si>
  <si>
    <t>Chair &amp; Table Rental</t>
  </si>
  <si>
    <t>Lounge Furniture Rental</t>
  </si>
  <si>
    <t>Décor Rental</t>
  </si>
  <si>
    <t>Delivery Fees</t>
  </si>
  <si>
    <t>Invitations &amp; Paper</t>
  </si>
  <si>
    <t>Save the Dates</t>
  </si>
  <si>
    <t>Wedding Invitations</t>
  </si>
  <si>
    <t>Envelopes</t>
  </si>
  <si>
    <t>Postage</t>
  </si>
  <si>
    <t>Address Labeling or Calligraphy</t>
  </si>
  <si>
    <t>Ceremony Programs</t>
  </si>
  <si>
    <t>Printed Menus</t>
  </si>
  <si>
    <t>Seating Chart</t>
  </si>
  <si>
    <t>Place Cards</t>
  </si>
  <si>
    <t>Custom Napkins</t>
  </si>
  <si>
    <t>Ceremony Musicians</t>
  </si>
  <si>
    <t>Cocktail Hour Musicians</t>
  </si>
  <si>
    <t>DJ or Band</t>
  </si>
  <si>
    <t>Sound System Rental</t>
  </si>
  <si>
    <t>Music &amp; Lighting</t>
  </si>
  <si>
    <t>Uplighting</t>
  </si>
  <si>
    <t>Dance Floor Lighting</t>
  </si>
  <si>
    <t>Photo &amp; Video</t>
  </si>
  <si>
    <t>Engagement Session</t>
  </si>
  <si>
    <t>Bridal Portrait Session</t>
  </si>
  <si>
    <t>Wedding Day Coverage</t>
  </si>
  <si>
    <t>Album</t>
  </si>
  <si>
    <t>Prints</t>
  </si>
  <si>
    <t>Videography</t>
  </si>
  <si>
    <t>Photo Booth</t>
  </si>
  <si>
    <t>Rehearasal Dinner Coverage</t>
  </si>
  <si>
    <t>Bouquet Preservation</t>
  </si>
  <si>
    <t>Ceremony Venue Rental Fee</t>
  </si>
  <si>
    <t>Reception</t>
  </si>
  <si>
    <t>Reception Venue Rental Fee</t>
  </si>
  <si>
    <t>Flatware &amp; China Rental</t>
  </si>
  <si>
    <t>Dance Floor Rental</t>
  </si>
  <si>
    <t>Security</t>
  </si>
  <si>
    <t>Linen Rental</t>
  </si>
  <si>
    <t>Table Numbers</t>
  </si>
  <si>
    <t>Transportation</t>
  </si>
  <si>
    <t>Bridal Party Transportation</t>
  </si>
  <si>
    <t>Guest Transportation</t>
  </si>
  <si>
    <t>Parking Fees</t>
  </si>
  <si>
    <t>Getaway Car</t>
  </si>
  <si>
    <t>Valet Service</t>
  </si>
  <si>
    <t>Wedding Planner</t>
  </si>
  <si>
    <t>Wedding Coordination</t>
  </si>
  <si>
    <t>Rehearsal Coordination</t>
  </si>
  <si>
    <t>Setup &amp; Teardown</t>
  </si>
  <si>
    <t>Wedding Design</t>
  </si>
  <si>
    <t>Other</t>
  </si>
  <si>
    <t>Wedding Insurance</t>
  </si>
  <si>
    <t>Name</t>
  </si>
  <si>
    <t>Amount</t>
  </si>
  <si>
    <t>Total Budget:</t>
  </si>
  <si>
    <t>Ex. Bride</t>
  </si>
  <si>
    <t>Vendor</t>
  </si>
  <si>
    <t>Date</t>
  </si>
  <si>
    <t>Payment Method</t>
  </si>
  <si>
    <t>Check #492</t>
  </si>
  <si>
    <t>Ex. Catie's Cakes</t>
  </si>
  <si>
    <t>Paid By</t>
  </si>
  <si>
    <t>Bride</t>
  </si>
  <si>
    <t>$10,000 Wedding</t>
  </si>
  <si>
    <t>$30,000 Wedding</t>
  </si>
  <si>
    <t>$50,000 Wedding</t>
  </si>
  <si>
    <t>$70,000 Wedding</t>
  </si>
  <si>
    <t>Venue, Catering, Cake, &amp; Rental Costs</t>
  </si>
  <si>
    <t>Photography &amp; Videography</t>
  </si>
  <si>
    <t>Décor &amp; Florals</t>
  </si>
  <si>
    <t>Attire, Hair &amp; Makeup</t>
  </si>
  <si>
    <t>Entertainment</t>
  </si>
  <si>
    <t>Stationery</t>
  </si>
  <si>
    <t>Officiant</t>
  </si>
  <si>
    <t>Contact Name</t>
  </si>
  <si>
    <t>Phone Number</t>
  </si>
  <si>
    <t>Email Address</t>
  </si>
  <si>
    <t>Instagram</t>
  </si>
  <si>
    <t>Address</t>
  </si>
  <si>
    <t>City</t>
  </si>
  <si>
    <t>State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</si>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</sst>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theme="1"/>
      <name val="Garamond"/>
      <family val="1"/>
    </font>
    <font>
      <sz val="12"/>
      <color theme="1" tint="0.249977111117893"/>
      <name val="Garamond"/>
      <family val="1"/>
    </font>
    <font>
      <b/>
      <sz val="12"/>
      <color theme="1" tint="0.249977111117893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u/>
      <sz val="12"/>
      <color theme="10"/>
      <name val="Calibri"/>
      <family val="2"/>
      <scheme val="minor"/>
    </font>
    <font>
      <u/>
      <sz val="12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4" fontId="0" fillId="0" borderId="0" xfId="1" applyFont="1"/>
    <xf numFmtId="44" fontId="2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/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44" fontId="5" fillId="0" borderId="1" xfId="1" applyFont="1" applyBorder="1"/>
    <xf numFmtId="44" fontId="5" fillId="0" borderId="0" xfId="1" applyFont="1"/>
    <xf numFmtId="0" fontId="5" fillId="0" borderId="0" xfId="0" applyFont="1" applyAlignment="1">
      <alignment horizontal="center" vertical="center"/>
    </xf>
    <xf numFmtId="44" fontId="7" fillId="0" borderId="1" xfId="1" applyFont="1" applyBorder="1"/>
    <xf numFmtId="44" fontId="5" fillId="0" borderId="0" xfId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44" fontId="5" fillId="0" borderId="7" xfId="1" applyFont="1" applyBorder="1"/>
    <xf numFmtId="44" fontId="5" fillId="0" borderId="8" xfId="1" applyFont="1" applyBorder="1"/>
    <xf numFmtId="44" fontId="5" fillId="0" borderId="9" xfId="1" applyFont="1" applyBorder="1"/>
    <xf numFmtId="44" fontId="5" fillId="0" borderId="2" xfId="1" applyFont="1" applyBorder="1"/>
    <xf numFmtId="44" fontId="5" fillId="0" borderId="2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9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123-23AC-7342-BFBF-C6A80108C2DC}">
  <dimension ref="A1:H281"/>
  <sheetViews>
    <sheetView topLeftCell="A105" workbookViewId="0">
      <selection activeCell="D16" sqref="D16"/>
    </sheetView>
  </sheetViews>
  <sheetFormatPr baseColWidth="10" defaultRowHeight="16" x14ac:dyDescent="0.2"/>
  <cols>
    <col min="1" max="1" width="31" style="5" customWidth="1"/>
    <col min="2" max="2" width="17.83203125" customWidth="1"/>
    <col min="3" max="3" width="25" style="9" customWidth="1"/>
    <col min="4" max="4" width="18.5" style="9" customWidth="1"/>
    <col min="5" max="5" width="11.6640625" style="9" customWidth="1"/>
    <col min="6" max="6" width="14" customWidth="1"/>
    <col min="7" max="7" width="43" customWidth="1"/>
    <col min="8" max="8" width="40.1640625" customWidth="1"/>
  </cols>
  <sheetData>
    <row r="1" spans="1:8" s="8" customFormat="1" ht="60" x14ac:dyDescent="0.2">
      <c r="A1" s="1" t="s">
        <v>0</v>
      </c>
      <c r="B1" s="2" t="s">
        <v>1</v>
      </c>
      <c r="C1" s="10" t="s">
        <v>2</v>
      </c>
      <c r="D1" s="12" t="s">
        <v>4</v>
      </c>
      <c r="E1" s="10" t="s">
        <v>3</v>
      </c>
      <c r="F1" s="2" t="s">
        <v>5</v>
      </c>
      <c r="G1" s="2" t="s">
        <v>6</v>
      </c>
      <c r="H1" s="2" t="s">
        <v>7</v>
      </c>
    </row>
    <row r="2" spans="1:8" x14ac:dyDescent="0.2">
      <c r="A2" s="4" t="s">
        <v>8</v>
      </c>
      <c r="B2" s="3"/>
      <c r="C2" s="11"/>
      <c r="D2" s="13"/>
      <c r="E2" s="13"/>
      <c r="F2" s="14"/>
      <c r="G2" s="14"/>
      <c r="H2" s="14"/>
    </row>
    <row r="3" spans="1:8" x14ac:dyDescent="0.2">
      <c r="A3" s="6" t="s">
        <v>9</v>
      </c>
      <c r="B3" s="3"/>
      <c r="C3" s="11"/>
      <c r="D3" s="13"/>
      <c r="E3" s="13"/>
      <c r="F3" s="14"/>
      <c r="G3" s="14"/>
      <c r="H3" s="14"/>
    </row>
    <row r="4" spans="1:8" x14ac:dyDescent="0.2">
      <c r="A4" s="6" t="s">
        <v>11</v>
      </c>
      <c r="B4" s="3"/>
      <c r="C4" s="11"/>
      <c r="D4" s="13"/>
      <c r="E4" s="13"/>
      <c r="F4" s="14"/>
      <c r="G4" s="14"/>
      <c r="H4" s="14"/>
    </row>
    <row r="5" spans="1:8" x14ac:dyDescent="0.2">
      <c r="A5" s="6" t="s">
        <v>13</v>
      </c>
      <c r="B5" s="3"/>
      <c r="C5" s="11"/>
      <c r="D5" s="13"/>
      <c r="E5" s="13"/>
      <c r="F5" s="14"/>
      <c r="G5" s="14"/>
      <c r="H5" s="14"/>
    </row>
    <row r="6" spans="1:8" x14ac:dyDescent="0.2">
      <c r="A6" s="6" t="s">
        <v>12</v>
      </c>
      <c r="B6" s="3"/>
      <c r="C6" s="11"/>
      <c r="D6" s="13"/>
      <c r="E6" s="13"/>
      <c r="F6" s="14"/>
      <c r="G6" s="14"/>
      <c r="H6" s="14"/>
    </row>
    <row r="7" spans="1:8" x14ac:dyDescent="0.2">
      <c r="A7" s="6" t="s">
        <v>10</v>
      </c>
      <c r="B7" s="3"/>
      <c r="C7" s="11"/>
      <c r="D7" s="13"/>
      <c r="E7" s="13"/>
      <c r="F7" s="14"/>
      <c r="G7" s="14"/>
      <c r="H7" s="14"/>
    </row>
    <row r="8" spans="1:8" x14ac:dyDescent="0.2">
      <c r="A8" s="6" t="s">
        <v>14</v>
      </c>
      <c r="B8" s="3"/>
      <c r="C8" s="11"/>
      <c r="D8" s="13"/>
      <c r="E8" s="13"/>
      <c r="F8" s="14"/>
      <c r="G8" s="14"/>
      <c r="H8" s="14"/>
    </row>
    <row r="9" spans="1:8" x14ac:dyDescent="0.2">
      <c r="A9" s="6" t="s">
        <v>15</v>
      </c>
      <c r="B9" s="3"/>
      <c r="C9" s="11"/>
      <c r="D9" s="13"/>
      <c r="E9" s="13"/>
      <c r="F9" s="14"/>
      <c r="G9" s="14"/>
      <c r="H9" s="14"/>
    </row>
    <row r="10" spans="1:8" x14ac:dyDescent="0.2">
      <c r="A10" s="6" t="s">
        <v>16</v>
      </c>
      <c r="B10" s="3"/>
      <c r="C10" s="11"/>
      <c r="D10" s="13"/>
      <c r="E10" s="13"/>
      <c r="F10" s="14"/>
      <c r="G10" s="14"/>
      <c r="H10" s="14"/>
    </row>
    <row r="11" spans="1:8" x14ac:dyDescent="0.2">
      <c r="A11" s="6" t="s">
        <v>17</v>
      </c>
      <c r="B11" s="3"/>
      <c r="C11" s="11"/>
      <c r="D11" s="13"/>
      <c r="E11" s="13"/>
      <c r="F11" s="14"/>
      <c r="G11" s="14"/>
      <c r="H11" s="14"/>
    </row>
    <row r="12" spans="1:8" x14ac:dyDescent="0.2">
      <c r="A12" s="15" t="s">
        <v>10</v>
      </c>
      <c r="B12" s="14"/>
      <c r="C12" s="13"/>
      <c r="D12" s="13"/>
      <c r="E12" s="13"/>
      <c r="F12" s="14"/>
      <c r="G12" s="14"/>
      <c r="H12" s="14"/>
    </row>
    <row r="13" spans="1:8" x14ac:dyDescent="0.2">
      <c r="A13" s="15" t="s">
        <v>18</v>
      </c>
      <c r="B13" s="14"/>
      <c r="C13" s="13"/>
      <c r="D13" s="13"/>
      <c r="E13" s="13"/>
      <c r="F13" s="14"/>
      <c r="G13" s="14"/>
      <c r="H13" s="14"/>
    </row>
    <row r="14" spans="1:8" x14ac:dyDescent="0.2">
      <c r="A14" s="41"/>
      <c r="B14" s="14"/>
      <c r="C14" s="13"/>
      <c r="D14" s="13"/>
      <c r="E14" s="13"/>
      <c r="F14" s="14"/>
      <c r="G14" s="14"/>
      <c r="H14" s="14"/>
    </row>
    <row r="15" spans="1:8" x14ac:dyDescent="0.2">
      <c r="A15" s="42" t="s">
        <v>19</v>
      </c>
      <c r="B15" s="14"/>
      <c r="C15" s="13"/>
      <c r="D15" s="13"/>
      <c r="E15" s="13"/>
      <c r="F15" s="14"/>
      <c r="G15" s="14"/>
      <c r="H15" s="14"/>
    </row>
    <row r="16" spans="1:8" x14ac:dyDescent="0.2">
      <c r="A16" s="43" t="s">
        <v>20</v>
      </c>
      <c r="B16" s="14"/>
      <c r="C16" s="13"/>
      <c r="D16" s="13"/>
      <c r="E16" s="13"/>
      <c r="F16" s="14"/>
      <c r="G16" s="14"/>
      <c r="H16" s="14"/>
    </row>
    <row r="17" spans="1:8" x14ac:dyDescent="0.2">
      <c r="A17" s="43" t="s">
        <v>21</v>
      </c>
      <c r="B17" s="14"/>
      <c r="C17" s="13"/>
      <c r="D17" s="13"/>
      <c r="E17" s="13"/>
      <c r="F17" s="14"/>
      <c r="G17" s="14"/>
      <c r="H17" s="14"/>
    </row>
    <row r="18" spans="1:8" x14ac:dyDescent="0.2">
      <c r="A18" s="43" t="s">
        <v>24</v>
      </c>
      <c r="B18" s="14"/>
      <c r="C18" s="13"/>
      <c r="D18" s="13"/>
      <c r="E18" s="13"/>
      <c r="F18" s="14"/>
      <c r="G18" s="14"/>
      <c r="H18" s="14"/>
    </row>
    <row r="19" spans="1:8" x14ac:dyDescent="0.2">
      <c r="A19" s="43" t="s">
        <v>25</v>
      </c>
      <c r="B19" s="14"/>
      <c r="C19" s="13"/>
      <c r="D19" s="13"/>
      <c r="E19" s="13"/>
      <c r="F19" s="14"/>
      <c r="G19" s="14"/>
      <c r="H19" s="14"/>
    </row>
    <row r="20" spans="1:8" x14ac:dyDescent="0.2">
      <c r="A20" s="43" t="s">
        <v>22</v>
      </c>
      <c r="B20" s="14"/>
      <c r="C20" s="13"/>
      <c r="D20" s="13"/>
      <c r="E20" s="13"/>
      <c r="F20" s="14"/>
      <c r="G20" s="14"/>
      <c r="H20" s="14"/>
    </row>
    <row r="21" spans="1:8" x14ac:dyDescent="0.2">
      <c r="A21" s="43" t="s">
        <v>23</v>
      </c>
      <c r="B21" s="14"/>
      <c r="C21" s="13"/>
      <c r="D21" s="13"/>
      <c r="E21" s="13"/>
      <c r="F21" s="14"/>
      <c r="G21" s="14"/>
      <c r="H21" s="14"/>
    </row>
    <row r="22" spans="1:8" x14ac:dyDescent="0.2">
      <c r="A22" s="43" t="s">
        <v>26</v>
      </c>
      <c r="B22" s="14"/>
      <c r="C22" s="13"/>
      <c r="D22" s="13"/>
      <c r="E22" s="13"/>
      <c r="F22" s="14"/>
      <c r="G22" s="14"/>
      <c r="H22" s="14"/>
    </row>
    <row r="23" spans="1:8" x14ac:dyDescent="0.2">
      <c r="A23" s="43"/>
      <c r="B23" s="14"/>
      <c r="C23" s="13"/>
      <c r="D23" s="13"/>
      <c r="E23" s="13"/>
      <c r="F23" s="14"/>
      <c r="G23" s="14"/>
      <c r="H23" s="14"/>
    </row>
    <row r="24" spans="1:8" x14ac:dyDescent="0.2">
      <c r="A24" s="44" t="s">
        <v>27</v>
      </c>
      <c r="B24" s="14"/>
      <c r="C24" s="13"/>
      <c r="D24" s="13"/>
      <c r="E24" s="13"/>
      <c r="F24" s="14"/>
      <c r="G24" s="14"/>
      <c r="H24" s="14"/>
    </row>
    <row r="25" spans="1:8" x14ac:dyDescent="0.2">
      <c r="A25" s="43" t="s">
        <v>27</v>
      </c>
      <c r="B25" s="14"/>
      <c r="C25" s="13"/>
      <c r="D25" s="13"/>
      <c r="E25" s="13"/>
      <c r="F25" s="14"/>
      <c r="G25" s="14"/>
      <c r="H25" s="14"/>
    </row>
    <row r="26" spans="1:8" x14ac:dyDescent="0.2">
      <c r="A26" s="43" t="s">
        <v>28</v>
      </c>
      <c r="B26" s="14"/>
      <c r="C26" s="13"/>
      <c r="D26" s="13"/>
      <c r="E26" s="13"/>
      <c r="F26" s="14"/>
      <c r="G26" s="14"/>
      <c r="H26" s="14"/>
    </row>
    <row r="27" spans="1:8" x14ac:dyDescent="0.2">
      <c r="A27" s="43" t="s">
        <v>33</v>
      </c>
      <c r="B27" s="14"/>
      <c r="C27" s="13"/>
      <c r="D27" s="13"/>
      <c r="E27" s="13"/>
      <c r="F27" s="14"/>
      <c r="G27" s="14"/>
      <c r="H27" s="14"/>
    </row>
    <row r="28" spans="1:8" x14ac:dyDescent="0.2">
      <c r="A28" s="43" t="s">
        <v>29</v>
      </c>
      <c r="B28" s="14"/>
      <c r="C28" s="13"/>
      <c r="D28" s="13"/>
      <c r="E28" s="13"/>
      <c r="F28" s="14"/>
      <c r="G28" s="14"/>
      <c r="H28" s="14"/>
    </row>
    <row r="29" spans="1:8" x14ac:dyDescent="0.2">
      <c r="A29" s="43" t="s">
        <v>30</v>
      </c>
      <c r="B29" s="14"/>
      <c r="C29" s="13"/>
      <c r="D29" s="13"/>
      <c r="E29" s="13"/>
      <c r="F29" s="14"/>
      <c r="G29" s="14"/>
      <c r="H29" s="14"/>
    </row>
    <row r="30" spans="1:8" x14ac:dyDescent="0.2">
      <c r="A30" s="43" t="s">
        <v>31</v>
      </c>
      <c r="B30" s="14"/>
      <c r="C30" s="13"/>
      <c r="D30" s="13"/>
      <c r="E30" s="13"/>
      <c r="F30" s="14"/>
      <c r="G30" s="14"/>
      <c r="H30" s="14"/>
    </row>
    <row r="31" spans="1:8" x14ac:dyDescent="0.2">
      <c r="A31" s="43" t="s">
        <v>32</v>
      </c>
      <c r="B31" s="14"/>
      <c r="C31" s="13"/>
      <c r="D31" s="13"/>
      <c r="E31" s="13"/>
      <c r="F31" s="14"/>
      <c r="G31" s="14"/>
      <c r="H31" s="14"/>
    </row>
    <row r="32" spans="1:8" x14ac:dyDescent="0.2">
      <c r="A32" s="43"/>
      <c r="B32" s="14"/>
      <c r="C32" s="13"/>
      <c r="D32" s="13"/>
      <c r="E32" s="13"/>
      <c r="F32" s="14"/>
      <c r="G32" s="14"/>
      <c r="H32" s="14"/>
    </row>
    <row r="33" spans="1:8" x14ac:dyDescent="0.2">
      <c r="A33" s="44" t="s">
        <v>45</v>
      </c>
      <c r="B33" s="14"/>
      <c r="C33" s="13"/>
      <c r="D33" s="13"/>
      <c r="E33" s="13"/>
      <c r="F33" s="14"/>
      <c r="G33" s="14"/>
      <c r="H33" s="14"/>
    </row>
    <row r="34" spans="1:8" x14ac:dyDescent="0.2">
      <c r="A34" s="43" t="s">
        <v>34</v>
      </c>
      <c r="B34" s="14"/>
      <c r="C34" s="13"/>
      <c r="D34" s="13"/>
      <c r="E34" s="13"/>
      <c r="F34" s="14"/>
      <c r="G34" s="14"/>
      <c r="H34" s="14"/>
    </row>
    <row r="35" spans="1:8" x14ac:dyDescent="0.2">
      <c r="A35" s="43" t="s">
        <v>35</v>
      </c>
      <c r="B35" s="14"/>
      <c r="C35" s="13"/>
      <c r="D35" s="13"/>
      <c r="E35" s="13"/>
      <c r="F35" s="14"/>
      <c r="G35" s="14"/>
      <c r="H35" s="14"/>
    </row>
    <row r="36" spans="1:8" x14ac:dyDescent="0.2">
      <c r="A36" s="43" t="s">
        <v>36</v>
      </c>
      <c r="B36" s="14"/>
      <c r="C36" s="13"/>
      <c r="D36" s="13"/>
      <c r="E36" s="13"/>
      <c r="F36" s="14"/>
      <c r="G36" s="14"/>
      <c r="H36" s="14"/>
    </row>
    <row r="37" spans="1:8" x14ac:dyDescent="0.2">
      <c r="A37" s="43" t="s">
        <v>37</v>
      </c>
      <c r="B37" s="14"/>
      <c r="C37" s="13"/>
      <c r="D37" s="13"/>
      <c r="E37" s="13"/>
      <c r="F37" s="14"/>
      <c r="G37" s="14"/>
      <c r="H37" s="14"/>
    </row>
    <row r="38" spans="1:8" x14ac:dyDescent="0.2">
      <c r="A38" s="43" t="s">
        <v>38</v>
      </c>
      <c r="B38" s="14"/>
      <c r="C38" s="13"/>
      <c r="D38" s="13"/>
      <c r="E38" s="13"/>
      <c r="F38" s="14"/>
      <c r="G38" s="14"/>
      <c r="H38" s="14"/>
    </row>
    <row r="39" spans="1:8" x14ac:dyDescent="0.2">
      <c r="A39" s="43" t="s">
        <v>39</v>
      </c>
      <c r="B39" s="14"/>
      <c r="C39" s="13"/>
      <c r="D39" s="13"/>
      <c r="E39" s="13"/>
      <c r="F39" s="14"/>
      <c r="G39" s="14"/>
      <c r="H39" s="14"/>
    </row>
    <row r="40" spans="1:8" x14ac:dyDescent="0.2">
      <c r="A40" s="43" t="s">
        <v>40</v>
      </c>
      <c r="B40" s="14"/>
      <c r="C40" s="13"/>
      <c r="D40" s="13"/>
      <c r="E40" s="13"/>
      <c r="F40" s="14"/>
      <c r="G40" s="14"/>
      <c r="H40" s="14"/>
    </row>
    <row r="41" spans="1:8" x14ac:dyDescent="0.2">
      <c r="A41" s="43" t="s">
        <v>41</v>
      </c>
      <c r="B41" s="14"/>
      <c r="C41" s="13"/>
      <c r="D41" s="13"/>
      <c r="E41" s="13"/>
      <c r="F41" s="14"/>
      <c r="G41" s="14"/>
      <c r="H41" s="14"/>
    </row>
    <row r="42" spans="1:8" x14ac:dyDescent="0.2">
      <c r="A42" s="43" t="s">
        <v>42</v>
      </c>
      <c r="B42" s="14"/>
      <c r="C42" s="13"/>
      <c r="D42" s="13"/>
      <c r="E42" s="13"/>
      <c r="F42" s="14"/>
      <c r="G42" s="14"/>
      <c r="H42" s="14"/>
    </row>
    <row r="43" spans="1:8" x14ac:dyDescent="0.2">
      <c r="A43" s="43" t="s">
        <v>43</v>
      </c>
      <c r="B43" s="14"/>
      <c r="C43" s="13"/>
      <c r="D43" s="13"/>
      <c r="E43" s="13"/>
      <c r="F43" s="14"/>
      <c r="G43" s="14"/>
      <c r="H43" s="14"/>
    </row>
    <row r="44" spans="1:8" x14ac:dyDescent="0.2">
      <c r="A44" s="43" t="s">
        <v>44</v>
      </c>
      <c r="B44" s="14"/>
      <c r="C44" s="13"/>
      <c r="D44" s="13"/>
      <c r="E44" s="13"/>
      <c r="F44" s="14"/>
      <c r="G44" s="14"/>
      <c r="H44" s="14"/>
    </row>
    <row r="45" spans="1:8" x14ac:dyDescent="0.2">
      <c r="A45" s="43" t="s">
        <v>46</v>
      </c>
      <c r="B45" s="14"/>
      <c r="C45" s="13"/>
      <c r="D45" s="13"/>
      <c r="E45" s="13"/>
      <c r="F45" s="14"/>
      <c r="G45" s="14"/>
      <c r="H45" s="14"/>
    </row>
    <row r="46" spans="1:8" x14ac:dyDescent="0.2">
      <c r="A46" s="43"/>
      <c r="B46" s="14"/>
      <c r="C46" s="13"/>
      <c r="D46" s="13"/>
      <c r="E46" s="13"/>
      <c r="F46" s="14"/>
      <c r="G46" s="14"/>
      <c r="H46" s="14"/>
    </row>
    <row r="47" spans="1:8" x14ac:dyDescent="0.2">
      <c r="A47" s="44" t="s">
        <v>47</v>
      </c>
      <c r="B47" s="14"/>
      <c r="C47" s="13"/>
      <c r="D47" s="13"/>
      <c r="E47" s="13"/>
      <c r="F47" s="14"/>
      <c r="G47" s="14"/>
      <c r="H47" s="14"/>
    </row>
    <row r="48" spans="1:8" x14ac:dyDescent="0.2">
      <c r="A48" s="43" t="s">
        <v>99</v>
      </c>
      <c r="B48" s="14"/>
      <c r="C48" s="13"/>
      <c r="D48" s="13"/>
      <c r="E48" s="13"/>
      <c r="F48" s="14"/>
      <c r="G48" s="14"/>
      <c r="H48" s="14"/>
    </row>
    <row r="49" spans="1:8" x14ac:dyDescent="0.2">
      <c r="A49" s="43" t="s">
        <v>48</v>
      </c>
      <c r="B49" s="14"/>
      <c r="C49" s="13"/>
      <c r="D49" s="13"/>
      <c r="E49" s="13"/>
      <c r="F49" s="14"/>
      <c r="G49" s="14"/>
      <c r="H49" s="14"/>
    </row>
    <row r="50" spans="1:8" x14ac:dyDescent="0.2">
      <c r="A50" s="43" t="s">
        <v>49</v>
      </c>
      <c r="B50" s="14"/>
      <c r="C50" s="13"/>
      <c r="D50" s="13"/>
      <c r="E50" s="13"/>
      <c r="F50" s="14"/>
      <c r="G50" s="14"/>
      <c r="H50" s="14"/>
    </row>
    <row r="51" spans="1:8" x14ac:dyDescent="0.2">
      <c r="A51" s="43"/>
      <c r="B51" s="14"/>
      <c r="C51" s="13"/>
      <c r="D51" s="13"/>
      <c r="E51" s="13"/>
      <c r="F51" s="14"/>
      <c r="G51" s="14"/>
      <c r="H51" s="14"/>
    </row>
    <row r="52" spans="1:8" x14ac:dyDescent="0.2">
      <c r="A52" s="44" t="s">
        <v>50</v>
      </c>
      <c r="B52" s="14"/>
      <c r="C52" s="13"/>
      <c r="D52" s="13"/>
      <c r="E52" s="13"/>
      <c r="F52" s="14"/>
      <c r="G52" s="14"/>
      <c r="H52" s="14"/>
    </row>
    <row r="53" spans="1:8" x14ac:dyDescent="0.2">
      <c r="A53" s="43" t="s">
        <v>51</v>
      </c>
      <c r="B53" s="14"/>
      <c r="C53" s="13"/>
      <c r="D53" s="13"/>
      <c r="E53" s="13"/>
      <c r="F53" s="14"/>
      <c r="G53" s="14"/>
      <c r="H53" s="14"/>
    </row>
    <row r="54" spans="1:8" x14ac:dyDescent="0.2">
      <c r="A54" s="43" t="s">
        <v>52</v>
      </c>
      <c r="B54" s="14"/>
      <c r="C54" s="13"/>
      <c r="D54" s="13"/>
      <c r="E54" s="13"/>
      <c r="F54" s="14"/>
      <c r="G54" s="14"/>
      <c r="H54" s="14"/>
    </row>
    <row r="55" spans="1:8" x14ac:dyDescent="0.2">
      <c r="A55" s="43" t="s">
        <v>54</v>
      </c>
      <c r="B55" s="14"/>
      <c r="C55" s="13"/>
      <c r="D55" s="13"/>
      <c r="E55" s="13"/>
      <c r="F55" s="14"/>
      <c r="G55" s="14"/>
      <c r="H55" s="14"/>
    </row>
    <row r="56" spans="1:8" x14ac:dyDescent="0.2">
      <c r="A56" s="43" t="s">
        <v>53</v>
      </c>
      <c r="B56" s="14"/>
      <c r="C56" s="13"/>
      <c r="D56" s="13"/>
      <c r="E56" s="13"/>
      <c r="F56" s="14"/>
      <c r="G56" s="14"/>
      <c r="H56" s="14"/>
    </row>
    <row r="57" spans="1:8" x14ac:dyDescent="0.2">
      <c r="A57" s="43" t="s">
        <v>55</v>
      </c>
      <c r="B57" s="14"/>
      <c r="C57" s="13"/>
      <c r="D57" s="13"/>
      <c r="E57" s="13"/>
      <c r="F57" s="14"/>
      <c r="G57" s="14"/>
      <c r="H57" s="14"/>
    </row>
    <row r="58" spans="1:8" x14ac:dyDescent="0.2">
      <c r="A58" s="43"/>
      <c r="B58" s="14"/>
      <c r="C58" s="13"/>
      <c r="D58" s="13"/>
      <c r="E58" s="13"/>
      <c r="F58" s="14"/>
      <c r="G58" s="14"/>
      <c r="H58" s="14"/>
    </row>
    <row r="59" spans="1:8" x14ac:dyDescent="0.2">
      <c r="A59" s="44" t="s">
        <v>56</v>
      </c>
      <c r="B59" s="14"/>
      <c r="C59" s="13"/>
      <c r="D59" s="13"/>
      <c r="E59" s="13"/>
      <c r="F59" s="14"/>
      <c r="G59" s="14"/>
      <c r="H59" s="14"/>
    </row>
    <row r="60" spans="1:8" x14ac:dyDescent="0.2">
      <c r="A60" s="43" t="s">
        <v>57</v>
      </c>
      <c r="B60" s="14"/>
      <c r="C60" s="13"/>
      <c r="D60" s="13"/>
      <c r="E60" s="13"/>
      <c r="F60" s="14"/>
      <c r="G60" s="14"/>
      <c r="H60" s="14"/>
    </row>
    <row r="61" spans="1:8" x14ac:dyDescent="0.2">
      <c r="A61" s="43" t="s">
        <v>58</v>
      </c>
      <c r="B61" s="14"/>
      <c r="C61" s="13"/>
      <c r="D61" s="13"/>
      <c r="E61" s="13"/>
      <c r="F61" s="14"/>
      <c r="G61" s="14"/>
      <c r="H61" s="14"/>
    </row>
    <row r="62" spans="1:8" x14ac:dyDescent="0.2">
      <c r="A62" s="43" t="s">
        <v>59</v>
      </c>
      <c r="B62" s="14"/>
      <c r="C62" s="13"/>
      <c r="D62" s="13"/>
      <c r="E62" s="13"/>
      <c r="F62" s="14"/>
      <c r="G62" s="14"/>
      <c r="H62" s="14"/>
    </row>
    <row r="63" spans="1:8" x14ac:dyDescent="0.2">
      <c r="A63" s="43" t="s">
        <v>60</v>
      </c>
      <c r="B63" s="14"/>
      <c r="C63" s="13"/>
      <c r="D63" s="13"/>
      <c r="E63" s="13"/>
      <c r="F63" s="14"/>
      <c r="G63" s="14"/>
      <c r="H63" s="14"/>
    </row>
    <row r="64" spans="1:8" x14ac:dyDescent="0.2">
      <c r="A64" s="43" t="s">
        <v>61</v>
      </c>
      <c r="B64" s="14"/>
      <c r="C64" s="13"/>
      <c r="D64" s="13"/>
      <c r="E64" s="13"/>
      <c r="F64" s="14"/>
      <c r="G64" s="14"/>
      <c r="H64" s="14"/>
    </row>
    <row r="65" spans="1:8" x14ac:dyDescent="0.2">
      <c r="A65" s="43" t="s">
        <v>62</v>
      </c>
      <c r="B65" s="14"/>
      <c r="C65" s="13"/>
      <c r="D65" s="13"/>
      <c r="E65" s="13"/>
      <c r="F65" s="14"/>
      <c r="G65" s="14"/>
      <c r="H65" s="14"/>
    </row>
    <row r="66" spans="1:8" x14ac:dyDescent="0.2">
      <c r="A66" s="43" t="s">
        <v>63</v>
      </c>
      <c r="B66" s="14"/>
      <c r="C66" s="13"/>
      <c r="D66" s="13"/>
      <c r="E66" s="13"/>
      <c r="F66" s="14"/>
      <c r="G66" s="14"/>
      <c r="H66" s="14"/>
    </row>
    <row r="67" spans="1:8" x14ac:dyDescent="0.2">
      <c r="A67" s="43" t="s">
        <v>64</v>
      </c>
      <c r="B67" s="14"/>
      <c r="C67" s="13"/>
      <c r="D67" s="13"/>
      <c r="E67" s="13"/>
      <c r="F67" s="14"/>
      <c r="G67" s="14"/>
      <c r="H67" s="14"/>
    </row>
    <row r="68" spans="1:8" x14ac:dyDescent="0.2">
      <c r="A68" s="43" t="s">
        <v>69</v>
      </c>
      <c r="B68" s="14"/>
      <c r="C68" s="13"/>
      <c r="D68" s="13"/>
      <c r="E68" s="13"/>
      <c r="F68" s="14"/>
      <c r="G68" s="14"/>
      <c r="H68" s="14"/>
    </row>
    <row r="69" spans="1:8" x14ac:dyDescent="0.2">
      <c r="A69" s="43" t="s">
        <v>70</v>
      </c>
      <c r="B69" s="14"/>
      <c r="C69" s="13"/>
      <c r="D69" s="13"/>
      <c r="E69" s="13"/>
      <c r="F69" s="14"/>
      <c r="G69" s="14"/>
      <c r="H69" s="14"/>
    </row>
    <row r="70" spans="1:8" x14ac:dyDescent="0.2">
      <c r="A70" s="43" t="s">
        <v>98</v>
      </c>
      <c r="B70" s="14"/>
      <c r="C70" s="13"/>
      <c r="D70" s="13"/>
      <c r="E70" s="13"/>
      <c r="F70" s="14"/>
      <c r="G70" s="14"/>
      <c r="H70" s="14"/>
    </row>
    <row r="71" spans="1:8" x14ac:dyDescent="0.2">
      <c r="A71" s="43"/>
      <c r="B71" s="14"/>
      <c r="C71" s="13"/>
      <c r="D71" s="13"/>
      <c r="E71" s="13"/>
      <c r="F71" s="14"/>
      <c r="G71" s="14"/>
      <c r="H71" s="14"/>
    </row>
    <row r="72" spans="1:8" x14ac:dyDescent="0.2">
      <c r="A72" s="44" t="s">
        <v>71</v>
      </c>
      <c r="B72" s="14"/>
      <c r="C72" s="13"/>
      <c r="D72" s="13"/>
      <c r="E72" s="13"/>
      <c r="F72" s="14"/>
      <c r="G72" s="14"/>
      <c r="H72" s="14"/>
    </row>
    <row r="73" spans="1:8" x14ac:dyDescent="0.2">
      <c r="A73" s="43" t="s">
        <v>72</v>
      </c>
      <c r="B73" s="14"/>
      <c r="C73" s="13"/>
      <c r="D73" s="13"/>
      <c r="E73" s="13"/>
      <c r="F73" s="14"/>
      <c r="G73" s="14"/>
      <c r="H73" s="14"/>
    </row>
    <row r="74" spans="1:8" x14ac:dyDescent="0.2">
      <c r="A74" s="43" t="s">
        <v>73</v>
      </c>
      <c r="B74" s="14"/>
      <c r="C74" s="13"/>
      <c r="D74" s="13"/>
      <c r="E74" s="13"/>
      <c r="F74" s="14"/>
      <c r="G74" s="14"/>
      <c r="H74" s="14"/>
    </row>
    <row r="75" spans="1:8" x14ac:dyDescent="0.2">
      <c r="A75" s="43" t="s">
        <v>74</v>
      </c>
      <c r="B75" s="14"/>
      <c r="C75" s="13"/>
      <c r="D75" s="13"/>
      <c r="E75" s="13"/>
      <c r="F75" s="14"/>
      <c r="G75" s="14"/>
      <c r="H75" s="14"/>
    </row>
    <row r="76" spans="1:8" x14ac:dyDescent="0.2">
      <c r="A76" s="43" t="s">
        <v>75</v>
      </c>
      <c r="B76" s="14"/>
      <c r="C76" s="13"/>
      <c r="D76" s="13"/>
      <c r="E76" s="13"/>
      <c r="F76" s="14"/>
      <c r="G76" s="14"/>
      <c r="H76" s="14"/>
    </row>
    <row r="77" spans="1:8" x14ac:dyDescent="0.2">
      <c r="A77" s="43" t="s">
        <v>76</v>
      </c>
      <c r="B77" s="14"/>
      <c r="C77" s="13"/>
      <c r="D77" s="13"/>
      <c r="E77" s="13"/>
      <c r="F77" s="14"/>
      <c r="G77" s="14"/>
      <c r="H77" s="14"/>
    </row>
    <row r="78" spans="1:8" x14ac:dyDescent="0.2">
      <c r="A78" s="43" t="s">
        <v>77</v>
      </c>
      <c r="B78" s="14"/>
      <c r="C78" s="13"/>
      <c r="D78" s="13"/>
      <c r="E78" s="13"/>
      <c r="F78" s="14"/>
      <c r="G78" s="14"/>
      <c r="H78" s="14"/>
    </row>
    <row r="79" spans="1:8" x14ac:dyDescent="0.2">
      <c r="A79" s="43" t="s">
        <v>65</v>
      </c>
      <c r="B79" s="14"/>
      <c r="C79" s="13"/>
      <c r="D79" s="13"/>
      <c r="E79" s="13"/>
      <c r="F79" s="14"/>
      <c r="G79" s="14"/>
      <c r="H79" s="14"/>
    </row>
    <row r="80" spans="1:8" x14ac:dyDescent="0.2">
      <c r="A80" s="43" t="s">
        <v>78</v>
      </c>
      <c r="B80" s="14"/>
      <c r="C80" s="13"/>
      <c r="D80" s="13"/>
      <c r="E80" s="13"/>
      <c r="F80" s="14"/>
      <c r="G80" s="14"/>
      <c r="H80" s="14"/>
    </row>
    <row r="81" spans="1:8" x14ac:dyDescent="0.2">
      <c r="A81" s="43" t="s">
        <v>79</v>
      </c>
      <c r="B81" s="14"/>
      <c r="C81" s="13"/>
      <c r="D81" s="13"/>
      <c r="E81" s="13"/>
      <c r="F81" s="14"/>
      <c r="G81" s="14"/>
      <c r="H81" s="14"/>
    </row>
    <row r="82" spans="1:8" x14ac:dyDescent="0.2">
      <c r="A82" s="43" t="s">
        <v>106</v>
      </c>
      <c r="B82" s="14"/>
      <c r="C82" s="13"/>
      <c r="D82" s="13"/>
      <c r="E82" s="13"/>
      <c r="F82" s="14"/>
      <c r="G82" s="14"/>
      <c r="H82" s="14"/>
    </row>
    <row r="83" spans="1:8" x14ac:dyDescent="0.2">
      <c r="A83" s="43" t="s">
        <v>80</v>
      </c>
      <c r="B83" s="14"/>
      <c r="C83" s="13"/>
      <c r="D83" s="13"/>
      <c r="E83" s="13"/>
      <c r="F83" s="14"/>
      <c r="G83" s="14"/>
      <c r="H83" s="14"/>
    </row>
    <row r="84" spans="1:8" x14ac:dyDescent="0.2">
      <c r="A84" s="43" t="s">
        <v>66</v>
      </c>
      <c r="B84" s="14"/>
      <c r="C84" s="13"/>
      <c r="D84" s="13"/>
      <c r="E84" s="13"/>
      <c r="F84" s="14"/>
      <c r="G84" s="14"/>
      <c r="H84" s="14"/>
    </row>
    <row r="85" spans="1:8" x14ac:dyDescent="0.2">
      <c r="A85" s="43" t="s">
        <v>81</v>
      </c>
      <c r="B85" s="14"/>
      <c r="C85" s="13"/>
      <c r="D85" s="13"/>
      <c r="E85" s="13"/>
      <c r="F85" s="14"/>
      <c r="G85" s="14"/>
      <c r="H85" s="14"/>
    </row>
    <row r="86" spans="1:8" x14ac:dyDescent="0.2">
      <c r="A86" s="43"/>
      <c r="B86" s="14"/>
      <c r="C86" s="13"/>
      <c r="D86" s="13"/>
      <c r="E86" s="13"/>
      <c r="F86" s="14"/>
      <c r="G86" s="14"/>
      <c r="H86" s="14"/>
    </row>
    <row r="87" spans="1:8" x14ac:dyDescent="0.2">
      <c r="A87" s="44" t="s">
        <v>86</v>
      </c>
      <c r="B87" s="14"/>
      <c r="C87" s="13"/>
      <c r="D87" s="13"/>
      <c r="E87" s="13"/>
      <c r="F87" s="14"/>
      <c r="G87" s="14"/>
      <c r="H87" s="14"/>
    </row>
    <row r="88" spans="1:8" x14ac:dyDescent="0.2">
      <c r="A88" s="43" t="s">
        <v>82</v>
      </c>
      <c r="B88" s="14"/>
      <c r="C88" s="13"/>
      <c r="D88" s="13"/>
      <c r="E88" s="13"/>
      <c r="F88" s="14"/>
      <c r="G88" s="14"/>
      <c r="H88" s="14"/>
    </row>
    <row r="89" spans="1:8" x14ac:dyDescent="0.2">
      <c r="A89" s="43" t="s">
        <v>83</v>
      </c>
      <c r="B89" s="14"/>
      <c r="C89" s="13"/>
      <c r="D89" s="13"/>
      <c r="E89" s="13"/>
      <c r="F89" s="14"/>
      <c r="G89" s="14"/>
      <c r="H89" s="14"/>
    </row>
    <row r="90" spans="1:8" x14ac:dyDescent="0.2">
      <c r="A90" s="43" t="s">
        <v>84</v>
      </c>
      <c r="B90" s="14"/>
      <c r="C90" s="13"/>
      <c r="D90" s="13"/>
      <c r="E90" s="13"/>
      <c r="F90" s="14"/>
      <c r="G90" s="14"/>
      <c r="H90" s="14"/>
    </row>
    <row r="91" spans="1:8" x14ac:dyDescent="0.2">
      <c r="A91" s="43" t="s">
        <v>85</v>
      </c>
      <c r="B91" s="14"/>
      <c r="C91" s="13"/>
      <c r="D91" s="13"/>
      <c r="E91" s="13"/>
      <c r="F91" s="14"/>
      <c r="G91" s="14"/>
      <c r="H91" s="14"/>
    </row>
    <row r="92" spans="1:8" x14ac:dyDescent="0.2">
      <c r="A92" s="43" t="s">
        <v>87</v>
      </c>
      <c r="B92" s="14"/>
      <c r="C92" s="13"/>
      <c r="D92" s="13"/>
      <c r="E92" s="13"/>
      <c r="F92" s="14"/>
      <c r="G92" s="14"/>
      <c r="H92" s="14"/>
    </row>
    <row r="93" spans="1:8" x14ac:dyDescent="0.2">
      <c r="A93" s="43" t="s">
        <v>88</v>
      </c>
      <c r="B93" s="14"/>
      <c r="C93" s="13"/>
      <c r="D93" s="13"/>
      <c r="E93" s="13"/>
      <c r="F93" s="14"/>
      <c r="G93" s="14"/>
      <c r="H93" s="14"/>
    </row>
    <row r="94" spans="1:8" x14ac:dyDescent="0.2">
      <c r="A94" s="43"/>
      <c r="B94" s="14"/>
      <c r="C94" s="13"/>
      <c r="D94" s="13"/>
      <c r="E94" s="13"/>
      <c r="F94" s="14"/>
      <c r="G94" s="14"/>
      <c r="H94" s="14"/>
    </row>
    <row r="95" spans="1:8" x14ac:dyDescent="0.2">
      <c r="A95" s="44" t="s">
        <v>89</v>
      </c>
      <c r="B95" s="14"/>
      <c r="C95" s="13"/>
      <c r="D95" s="13"/>
      <c r="E95" s="13"/>
      <c r="F95" s="14"/>
      <c r="G95" s="14"/>
      <c r="H95" s="14"/>
    </row>
    <row r="96" spans="1:8" x14ac:dyDescent="0.2">
      <c r="A96" s="43" t="s">
        <v>90</v>
      </c>
      <c r="B96" s="14"/>
      <c r="C96" s="13"/>
      <c r="D96" s="13"/>
      <c r="E96" s="13"/>
      <c r="F96" s="14"/>
      <c r="G96" s="14"/>
      <c r="H96" s="14"/>
    </row>
    <row r="97" spans="1:8" x14ac:dyDescent="0.2">
      <c r="A97" s="43" t="s">
        <v>91</v>
      </c>
      <c r="B97" s="14"/>
      <c r="C97" s="13"/>
      <c r="D97" s="13"/>
      <c r="E97" s="13"/>
      <c r="F97" s="14"/>
      <c r="G97" s="14"/>
      <c r="H97" s="14"/>
    </row>
    <row r="98" spans="1:8" x14ac:dyDescent="0.2">
      <c r="A98" s="43" t="s">
        <v>97</v>
      </c>
      <c r="B98" s="14"/>
      <c r="C98" s="13"/>
      <c r="D98" s="13"/>
      <c r="E98" s="13"/>
      <c r="F98" s="14"/>
      <c r="G98" s="14"/>
      <c r="H98" s="14"/>
    </row>
    <row r="99" spans="1:8" x14ac:dyDescent="0.2">
      <c r="A99" s="43" t="s">
        <v>92</v>
      </c>
      <c r="B99" s="14"/>
      <c r="C99" s="13"/>
      <c r="D99" s="13"/>
      <c r="E99" s="13"/>
      <c r="F99" s="14"/>
      <c r="G99" s="14"/>
      <c r="H99" s="14"/>
    </row>
    <row r="100" spans="1:8" x14ac:dyDescent="0.2">
      <c r="A100" s="43" t="s">
        <v>93</v>
      </c>
      <c r="B100" s="14"/>
      <c r="C100" s="13"/>
      <c r="D100" s="13"/>
      <c r="E100" s="13"/>
      <c r="F100" s="14"/>
      <c r="G100" s="14"/>
      <c r="H100" s="14"/>
    </row>
    <row r="101" spans="1:8" x14ac:dyDescent="0.2">
      <c r="A101" s="43" t="s">
        <v>94</v>
      </c>
      <c r="B101" s="14"/>
      <c r="C101" s="13"/>
      <c r="D101" s="13"/>
      <c r="E101" s="13"/>
      <c r="F101" s="14"/>
      <c r="G101" s="14"/>
      <c r="H101" s="14"/>
    </row>
    <row r="102" spans="1:8" x14ac:dyDescent="0.2">
      <c r="A102" s="43" t="s">
        <v>95</v>
      </c>
      <c r="B102" s="14"/>
      <c r="C102" s="13"/>
      <c r="D102" s="13"/>
      <c r="E102" s="13"/>
      <c r="F102" s="14"/>
      <c r="G102" s="14"/>
      <c r="H102" s="14"/>
    </row>
    <row r="103" spans="1:8" x14ac:dyDescent="0.2">
      <c r="A103" s="43" t="s">
        <v>96</v>
      </c>
      <c r="B103" s="14"/>
      <c r="C103" s="13"/>
      <c r="D103" s="13"/>
      <c r="E103" s="13"/>
      <c r="F103" s="14"/>
      <c r="G103" s="14"/>
      <c r="H103" s="14"/>
    </row>
    <row r="104" spans="1:8" x14ac:dyDescent="0.2">
      <c r="A104" s="43"/>
      <c r="B104" s="14"/>
      <c r="C104" s="13"/>
      <c r="D104" s="13"/>
      <c r="E104" s="13"/>
      <c r="F104" s="14"/>
      <c r="G104" s="14"/>
      <c r="H104" s="14"/>
    </row>
    <row r="105" spans="1:8" x14ac:dyDescent="0.2">
      <c r="A105" s="44" t="s">
        <v>100</v>
      </c>
      <c r="B105" s="14"/>
      <c r="C105" s="13"/>
      <c r="D105" s="13"/>
      <c r="E105" s="13"/>
      <c r="F105" s="14"/>
      <c r="G105" s="14"/>
      <c r="H105" s="14"/>
    </row>
    <row r="106" spans="1:8" x14ac:dyDescent="0.2">
      <c r="A106" s="43" t="s">
        <v>101</v>
      </c>
      <c r="B106" s="14"/>
      <c r="C106" s="13"/>
      <c r="D106" s="13"/>
      <c r="E106" s="13"/>
      <c r="F106" s="14"/>
      <c r="G106" s="14"/>
      <c r="H106" s="14"/>
    </row>
    <row r="107" spans="1:8" x14ac:dyDescent="0.2">
      <c r="A107" s="43" t="s">
        <v>67</v>
      </c>
      <c r="B107" s="14"/>
      <c r="C107" s="13"/>
      <c r="D107" s="13"/>
      <c r="E107" s="13"/>
      <c r="F107" s="14"/>
      <c r="G107" s="14"/>
      <c r="H107" s="14"/>
    </row>
    <row r="108" spans="1:8" x14ac:dyDescent="0.2">
      <c r="A108" s="43" t="s">
        <v>68</v>
      </c>
      <c r="B108" s="14"/>
      <c r="C108" s="13"/>
      <c r="D108" s="13"/>
      <c r="E108" s="13"/>
      <c r="F108" s="14"/>
      <c r="G108" s="14"/>
      <c r="H108" s="14"/>
    </row>
    <row r="109" spans="1:8" x14ac:dyDescent="0.2">
      <c r="A109" s="43" t="s">
        <v>102</v>
      </c>
      <c r="B109" s="14"/>
      <c r="C109" s="13"/>
      <c r="D109" s="13"/>
      <c r="E109" s="13"/>
      <c r="F109" s="14"/>
      <c r="G109" s="14"/>
      <c r="H109" s="14"/>
    </row>
    <row r="110" spans="1:8" x14ac:dyDescent="0.2">
      <c r="A110" s="43" t="s">
        <v>105</v>
      </c>
      <c r="B110" s="14"/>
      <c r="C110" s="13"/>
      <c r="D110" s="13"/>
      <c r="E110" s="13"/>
      <c r="F110" s="14"/>
      <c r="G110" s="14"/>
      <c r="H110" s="14"/>
    </row>
    <row r="111" spans="1:8" x14ac:dyDescent="0.2">
      <c r="A111" s="43" t="s">
        <v>103</v>
      </c>
      <c r="B111" s="14"/>
      <c r="C111" s="13"/>
      <c r="D111" s="13"/>
      <c r="E111" s="13"/>
      <c r="F111" s="14"/>
      <c r="G111" s="14"/>
      <c r="H111" s="14"/>
    </row>
    <row r="112" spans="1:8" x14ac:dyDescent="0.2">
      <c r="A112" s="43" t="s">
        <v>110</v>
      </c>
      <c r="B112" s="14"/>
      <c r="C112" s="13"/>
      <c r="D112" s="13"/>
      <c r="E112" s="13"/>
      <c r="F112" s="14"/>
      <c r="G112" s="14"/>
      <c r="H112" s="14"/>
    </row>
    <row r="113" spans="1:8" x14ac:dyDescent="0.2">
      <c r="A113" s="43" t="s">
        <v>104</v>
      </c>
      <c r="B113" s="14"/>
      <c r="C113" s="13"/>
      <c r="D113" s="13"/>
      <c r="E113" s="13"/>
      <c r="F113" s="14"/>
      <c r="G113" s="14"/>
      <c r="H113" s="14"/>
    </row>
    <row r="114" spans="1:8" x14ac:dyDescent="0.2">
      <c r="A114" s="43"/>
      <c r="B114" s="14"/>
      <c r="C114" s="13"/>
      <c r="D114" s="13"/>
      <c r="E114" s="13"/>
      <c r="F114" s="14"/>
      <c r="G114" s="14"/>
      <c r="H114" s="14"/>
    </row>
    <row r="115" spans="1:8" x14ac:dyDescent="0.2">
      <c r="A115" s="44" t="s">
        <v>107</v>
      </c>
      <c r="B115" s="14"/>
      <c r="C115" s="13"/>
      <c r="D115" s="13"/>
      <c r="E115" s="13"/>
      <c r="F115" s="14"/>
      <c r="G115" s="14"/>
      <c r="H115" s="14"/>
    </row>
    <row r="116" spans="1:8" x14ac:dyDescent="0.2">
      <c r="A116" s="43" t="s">
        <v>108</v>
      </c>
      <c r="B116" s="14"/>
      <c r="C116" s="13"/>
      <c r="D116" s="13"/>
      <c r="E116" s="13"/>
      <c r="F116" s="14"/>
      <c r="G116" s="14"/>
      <c r="H116" s="14"/>
    </row>
    <row r="117" spans="1:8" x14ac:dyDescent="0.2">
      <c r="A117" s="43" t="s">
        <v>109</v>
      </c>
      <c r="B117" s="14"/>
      <c r="C117" s="13"/>
      <c r="D117" s="13"/>
      <c r="E117" s="13"/>
      <c r="F117" s="14"/>
      <c r="G117" s="14"/>
      <c r="H117" s="14"/>
    </row>
    <row r="118" spans="1:8" x14ac:dyDescent="0.2">
      <c r="A118" s="43" t="s">
        <v>112</v>
      </c>
      <c r="B118" s="14"/>
      <c r="C118" s="13"/>
      <c r="D118" s="13"/>
      <c r="E118" s="13"/>
      <c r="F118" s="14"/>
      <c r="G118" s="14"/>
      <c r="H118" s="14"/>
    </row>
    <row r="119" spans="1:8" x14ac:dyDescent="0.2">
      <c r="A119" s="43" t="s">
        <v>111</v>
      </c>
      <c r="B119" s="14"/>
      <c r="C119" s="13"/>
      <c r="D119" s="13"/>
      <c r="E119" s="13"/>
      <c r="F119" s="14"/>
      <c r="G119" s="14"/>
      <c r="H119" s="14"/>
    </row>
    <row r="120" spans="1:8" x14ac:dyDescent="0.2">
      <c r="A120" s="43"/>
      <c r="B120" s="14"/>
      <c r="C120" s="13"/>
      <c r="D120" s="13"/>
      <c r="E120" s="13"/>
      <c r="F120" s="14"/>
      <c r="G120" s="14"/>
      <c r="H120" s="14"/>
    </row>
    <row r="121" spans="1:8" x14ac:dyDescent="0.2">
      <c r="A121" s="44" t="s">
        <v>113</v>
      </c>
      <c r="B121" s="14"/>
      <c r="C121" s="13"/>
      <c r="D121" s="13"/>
      <c r="E121" s="13"/>
      <c r="F121" s="14"/>
      <c r="G121" s="14"/>
      <c r="H121" s="14"/>
    </row>
    <row r="122" spans="1:8" x14ac:dyDescent="0.2">
      <c r="A122" s="43" t="s">
        <v>117</v>
      </c>
      <c r="B122" s="14"/>
      <c r="C122" s="13"/>
      <c r="D122" s="13"/>
      <c r="E122" s="13"/>
      <c r="F122" s="14"/>
      <c r="G122" s="14"/>
      <c r="H122" s="14"/>
    </row>
    <row r="123" spans="1:8" x14ac:dyDescent="0.2">
      <c r="A123" s="43" t="s">
        <v>114</v>
      </c>
      <c r="B123" s="14"/>
      <c r="C123" s="13"/>
      <c r="D123" s="13"/>
      <c r="E123" s="13"/>
      <c r="F123" s="14"/>
      <c r="G123" s="14"/>
      <c r="H123" s="14"/>
    </row>
    <row r="124" spans="1:8" x14ac:dyDescent="0.2">
      <c r="A124" s="43" t="s">
        <v>115</v>
      </c>
      <c r="B124" s="14"/>
      <c r="C124" s="13"/>
      <c r="D124" s="13"/>
      <c r="E124" s="13"/>
      <c r="F124" s="14"/>
      <c r="G124" s="14"/>
      <c r="H124" s="14"/>
    </row>
    <row r="125" spans="1:8" x14ac:dyDescent="0.2">
      <c r="A125" s="43" t="s">
        <v>116</v>
      </c>
      <c r="B125" s="14"/>
      <c r="C125" s="13"/>
      <c r="D125" s="13"/>
      <c r="E125" s="13"/>
      <c r="F125" s="14"/>
      <c r="G125" s="14"/>
      <c r="H125" s="14"/>
    </row>
    <row r="126" spans="1:8" x14ac:dyDescent="0.2">
      <c r="A126" s="43"/>
      <c r="B126" s="14"/>
      <c r="C126" s="13"/>
      <c r="D126" s="13"/>
      <c r="E126" s="13"/>
      <c r="F126" s="14"/>
      <c r="G126" s="14"/>
      <c r="H126" s="14"/>
    </row>
    <row r="127" spans="1:8" x14ac:dyDescent="0.2">
      <c r="A127" s="44" t="s">
        <v>118</v>
      </c>
      <c r="B127" s="14"/>
      <c r="C127" s="13"/>
      <c r="D127" s="13"/>
      <c r="E127" s="13"/>
      <c r="F127" s="14"/>
      <c r="G127" s="14"/>
      <c r="H127" s="14"/>
    </row>
    <row r="128" spans="1:8" x14ac:dyDescent="0.2">
      <c r="A128" s="43" t="s">
        <v>119</v>
      </c>
      <c r="B128" s="14"/>
      <c r="C128" s="13"/>
      <c r="D128" s="13"/>
      <c r="E128" s="13"/>
      <c r="F128" s="14"/>
      <c r="G128" s="14"/>
      <c r="H128" s="14"/>
    </row>
    <row r="129" spans="1:8" x14ac:dyDescent="0.2">
      <c r="A129" s="43"/>
      <c r="B129" s="14"/>
      <c r="C129" s="13"/>
      <c r="D129" s="13"/>
      <c r="E129" s="13"/>
      <c r="F129" s="14"/>
      <c r="G129" s="14"/>
      <c r="H129" s="14"/>
    </row>
    <row r="130" spans="1:8" x14ac:dyDescent="0.2">
      <c r="A130" s="43"/>
      <c r="B130" s="14"/>
      <c r="C130" s="13"/>
      <c r="D130" s="13"/>
      <c r="E130" s="13"/>
      <c r="F130" s="14"/>
      <c r="G130" s="14"/>
      <c r="H130" s="14"/>
    </row>
    <row r="131" spans="1:8" x14ac:dyDescent="0.2">
      <c r="A131" s="43"/>
      <c r="B131" s="14"/>
      <c r="C131" s="13"/>
      <c r="D131" s="13"/>
      <c r="E131" s="13"/>
      <c r="F131" s="14"/>
      <c r="G131" s="14"/>
      <c r="H131" s="14"/>
    </row>
    <row r="132" spans="1:8" x14ac:dyDescent="0.2">
      <c r="A132" s="43"/>
      <c r="B132" s="14"/>
      <c r="C132" s="13"/>
      <c r="D132" s="13"/>
      <c r="E132" s="13"/>
      <c r="F132" s="14"/>
      <c r="G132" s="14"/>
      <c r="H132" s="14"/>
    </row>
    <row r="133" spans="1:8" x14ac:dyDescent="0.2">
      <c r="A133" s="7"/>
    </row>
    <row r="134" spans="1:8" x14ac:dyDescent="0.2">
      <c r="A134" s="7"/>
    </row>
    <row r="135" spans="1:8" x14ac:dyDescent="0.2">
      <c r="A135" s="7"/>
    </row>
    <row r="136" spans="1:8" x14ac:dyDescent="0.2">
      <c r="A136" s="7"/>
    </row>
    <row r="137" spans="1:8" x14ac:dyDescent="0.2">
      <c r="A137" s="7"/>
    </row>
    <row r="138" spans="1:8" x14ac:dyDescent="0.2">
      <c r="A138" s="7"/>
    </row>
    <row r="139" spans="1:8" x14ac:dyDescent="0.2">
      <c r="A139" s="7"/>
    </row>
    <row r="140" spans="1:8" x14ac:dyDescent="0.2">
      <c r="A140" s="7"/>
    </row>
    <row r="141" spans="1:8" x14ac:dyDescent="0.2">
      <c r="A141" s="7"/>
    </row>
    <row r="142" spans="1:8" x14ac:dyDescent="0.2">
      <c r="A142" s="7"/>
    </row>
    <row r="143" spans="1:8" x14ac:dyDescent="0.2">
      <c r="A143" s="7"/>
    </row>
    <row r="144" spans="1:8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  <row r="275" spans="1:1" x14ac:dyDescent="0.2">
      <c r="A275" s="7"/>
    </row>
    <row r="276" spans="1:1" x14ac:dyDescent="0.2">
      <c r="A276" s="7"/>
    </row>
    <row r="277" spans="1:1" x14ac:dyDescent="0.2">
      <c r="A277" s="7"/>
    </row>
    <row r="278" spans="1:1" x14ac:dyDescent="0.2">
      <c r="A278" s="7"/>
    </row>
    <row r="279" spans="1:1" x14ac:dyDescent="0.2">
      <c r="A279" s="7"/>
    </row>
    <row r="280" spans="1:1" x14ac:dyDescent="0.2">
      <c r="A280" s="7"/>
    </row>
    <row r="281" spans="1:1" x14ac:dyDescent="0.2">
      <c r="A281" s="7"/>
    </row>
  </sheetData>
  <autoFilter ref="A1:H1" xr:uid="{2D85B4B8-B613-034B-8591-C3166D677D6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5167-5AEB-124E-9244-B683A32602AA}">
  <dimension ref="A1:B9"/>
  <sheetViews>
    <sheetView workbookViewId="0">
      <selection activeCell="D5" sqref="D5"/>
    </sheetView>
  </sheetViews>
  <sheetFormatPr baseColWidth="10" defaultRowHeight="16" x14ac:dyDescent="0.2"/>
  <cols>
    <col min="1" max="1" width="37" style="5" customWidth="1"/>
    <col min="2" max="2" width="15.6640625" style="20" customWidth="1"/>
    <col min="3" max="16384" width="10.83203125" style="5"/>
  </cols>
  <sheetData>
    <row r="1" spans="1:2" s="21" customFormat="1" ht="39" customHeight="1" x14ac:dyDescent="0.2">
      <c r="A1" s="2" t="s">
        <v>120</v>
      </c>
      <c r="B1" s="10" t="s">
        <v>121</v>
      </c>
    </row>
    <row r="2" spans="1:2" x14ac:dyDescent="0.2">
      <c r="A2" s="18" t="s">
        <v>123</v>
      </c>
      <c r="B2" s="22">
        <v>15000</v>
      </c>
    </row>
    <row r="3" spans="1:2" x14ac:dyDescent="0.2">
      <c r="A3" s="16"/>
      <c r="B3" s="19"/>
    </row>
    <row r="4" spans="1:2" x14ac:dyDescent="0.2">
      <c r="A4" s="16"/>
      <c r="B4" s="19"/>
    </row>
    <row r="5" spans="1:2" x14ac:dyDescent="0.2">
      <c r="A5" s="16"/>
      <c r="B5" s="19"/>
    </row>
    <row r="6" spans="1:2" x14ac:dyDescent="0.2">
      <c r="A6" s="16"/>
      <c r="B6" s="19"/>
    </row>
    <row r="7" spans="1:2" x14ac:dyDescent="0.2">
      <c r="A7" s="16"/>
      <c r="B7" s="19"/>
    </row>
    <row r="8" spans="1:2" x14ac:dyDescent="0.2">
      <c r="A8" s="16"/>
      <c r="B8" s="19"/>
    </row>
    <row r="9" spans="1:2" x14ac:dyDescent="0.2">
      <c r="A9" s="17" t="s">
        <v>122</v>
      </c>
      <c r="B9" s="19">
        <f>SUM(B2:B8)</f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8D51-C270-BF47-9E17-694E91A6D13B}">
  <dimension ref="A1:F45"/>
  <sheetViews>
    <sheetView workbookViewId="0">
      <selection sqref="A1:XFD1"/>
    </sheetView>
  </sheetViews>
  <sheetFormatPr baseColWidth="10" defaultRowHeight="16" x14ac:dyDescent="0.2"/>
  <cols>
    <col min="1" max="1" width="21.5" style="21" customWidth="1"/>
    <col min="2" max="2" width="10.83203125" style="23"/>
    <col min="3" max="4" width="11.33203125" style="24" customWidth="1"/>
    <col min="5" max="5" width="14" style="21" customWidth="1"/>
    <col min="6" max="6" width="39.1640625" style="21" customWidth="1"/>
    <col min="7" max="16384" width="10.83203125" style="21"/>
  </cols>
  <sheetData>
    <row r="1" spans="1:6" ht="40" x14ac:dyDescent="0.2">
      <c r="A1" s="2" t="s">
        <v>124</v>
      </c>
      <c r="B1" s="10" t="s">
        <v>121</v>
      </c>
      <c r="C1" s="25" t="s">
        <v>125</v>
      </c>
      <c r="D1" s="25" t="s">
        <v>129</v>
      </c>
      <c r="E1" s="1" t="s">
        <v>126</v>
      </c>
      <c r="F1" s="1" t="s">
        <v>7</v>
      </c>
    </row>
    <row r="2" spans="1:6" x14ac:dyDescent="0.2">
      <c r="A2" s="26" t="s">
        <v>128</v>
      </c>
      <c r="B2" s="27">
        <v>500</v>
      </c>
      <c r="C2" s="28">
        <v>43985</v>
      </c>
      <c r="D2" s="28" t="s">
        <v>130</v>
      </c>
      <c r="E2" s="26" t="s">
        <v>127</v>
      </c>
      <c r="F2" s="26"/>
    </row>
    <row r="3" spans="1:6" x14ac:dyDescent="0.2">
      <c r="A3" s="29"/>
      <c r="B3" s="30"/>
      <c r="C3" s="31"/>
      <c r="D3" s="31"/>
      <c r="E3" s="29"/>
      <c r="F3" s="29"/>
    </row>
    <row r="4" spans="1:6" x14ac:dyDescent="0.2">
      <c r="A4" s="29"/>
      <c r="B4" s="30"/>
      <c r="C4" s="31"/>
      <c r="D4" s="31"/>
      <c r="E4" s="29"/>
      <c r="F4" s="29"/>
    </row>
    <row r="5" spans="1:6" x14ac:dyDescent="0.2">
      <c r="A5" s="29"/>
      <c r="B5" s="30"/>
      <c r="C5" s="31"/>
      <c r="D5" s="31"/>
      <c r="E5" s="29"/>
      <c r="F5" s="29"/>
    </row>
    <row r="6" spans="1:6" x14ac:dyDescent="0.2">
      <c r="A6" s="29"/>
      <c r="B6" s="30"/>
      <c r="C6" s="31"/>
      <c r="D6" s="31"/>
      <c r="E6" s="29"/>
      <c r="F6" s="29"/>
    </row>
    <row r="7" spans="1:6" x14ac:dyDescent="0.2">
      <c r="A7" s="29"/>
      <c r="B7" s="30"/>
      <c r="C7" s="31"/>
      <c r="D7" s="31"/>
      <c r="E7" s="29"/>
      <c r="F7" s="29"/>
    </row>
    <row r="8" spans="1:6" x14ac:dyDescent="0.2">
      <c r="A8" s="29"/>
      <c r="B8" s="30"/>
      <c r="C8" s="31"/>
      <c r="D8" s="31"/>
      <c r="E8" s="29"/>
      <c r="F8" s="29"/>
    </row>
    <row r="9" spans="1:6" x14ac:dyDescent="0.2">
      <c r="A9" s="29"/>
      <c r="B9" s="30"/>
      <c r="C9" s="31"/>
      <c r="D9" s="31"/>
      <c r="E9" s="29"/>
      <c r="F9" s="29"/>
    </row>
    <row r="10" spans="1:6" x14ac:dyDescent="0.2">
      <c r="A10" s="29"/>
      <c r="B10" s="30"/>
      <c r="C10" s="31"/>
      <c r="D10" s="31"/>
      <c r="E10" s="29"/>
      <c r="F10" s="29"/>
    </row>
    <row r="11" spans="1:6" x14ac:dyDescent="0.2">
      <c r="A11" s="29"/>
      <c r="B11" s="30"/>
      <c r="C11" s="31"/>
      <c r="D11" s="31"/>
      <c r="E11" s="29"/>
      <c r="F11" s="29"/>
    </row>
    <row r="12" spans="1:6" x14ac:dyDescent="0.2">
      <c r="A12" s="29"/>
      <c r="B12" s="30"/>
      <c r="C12" s="31"/>
      <c r="D12" s="31"/>
      <c r="E12" s="29"/>
      <c r="F12" s="29"/>
    </row>
    <row r="13" spans="1:6" x14ac:dyDescent="0.2">
      <c r="A13" s="29"/>
      <c r="B13" s="30"/>
      <c r="C13" s="31"/>
      <c r="D13" s="31"/>
      <c r="E13" s="29"/>
      <c r="F13" s="29"/>
    </row>
    <row r="14" spans="1:6" x14ac:dyDescent="0.2">
      <c r="A14" s="29"/>
      <c r="B14" s="30"/>
      <c r="C14" s="31"/>
      <c r="D14" s="31"/>
      <c r="E14" s="29"/>
      <c r="F14" s="29"/>
    </row>
    <row r="15" spans="1:6" x14ac:dyDescent="0.2">
      <c r="A15" s="29"/>
      <c r="B15" s="30"/>
      <c r="C15" s="31"/>
      <c r="D15" s="31"/>
      <c r="E15" s="29"/>
      <c r="F15" s="29"/>
    </row>
    <row r="16" spans="1:6" x14ac:dyDescent="0.2">
      <c r="A16" s="29"/>
      <c r="B16" s="30"/>
      <c r="C16" s="31"/>
      <c r="D16" s="31"/>
      <c r="E16" s="29"/>
      <c r="F16" s="29"/>
    </row>
    <row r="17" spans="1:6" x14ac:dyDescent="0.2">
      <c r="A17" s="29"/>
      <c r="B17" s="30"/>
      <c r="C17" s="31"/>
      <c r="D17" s="31"/>
      <c r="E17" s="29"/>
      <c r="F17" s="29"/>
    </row>
    <row r="18" spans="1:6" x14ac:dyDescent="0.2">
      <c r="A18" s="29"/>
      <c r="B18" s="30"/>
      <c r="C18" s="31"/>
      <c r="D18" s="31"/>
      <c r="E18" s="29"/>
      <c r="F18" s="29"/>
    </row>
    <row r="19" spans="1:6" x14ac:dyDescent="0.2">
      <c r="A19" s="29"/>
      <c r="B19" s="30"/>
      <c r="C19" s="31"/>
      <c r="D19" s="31"/>
      <c r="E19" s="29"/>
      <c r="F19" s="29"/>
    </row>
    <row r="20" spans="1:6" x14ac:dyDescent="0.2">
      <c r="A20" s="29"/>
      <c r="B20" s="30"/>
      <c r="C20" s="31"/>
      <c r="D20" s="31"/>
      <c r="E20" s="29"/>
      <c r="F20" s="29"/>
    </row>
    <row r="21" spans="1:6" x14ac:dyDescent="0.2">
      <c r="A21" s="29"/>
      <c r="B21" s="30"/>
      <c r="C21" s="31"/>
      <c r="D21" s="31"/>
      <c r="E21" s="29"/>
      <c r="F21" s="29"/>
    </row>
    <row r="22" spans="1:6" x14ac:dyDescent="0.2">
      <c r="A22" s="29"/>
      <c r="B22" s="30"/>
      <c r="C22" s="31"/>
      <c r="D22" s="31"/>
      <c r="E22" s="29"/>
      <c r="F22" s="29"/>
    </row>
    <row r="23" spans="1:6" x14ac:dyDescent="0.2">
      <c r="A23" s="29"/>
      <c r="B23" s="30"/>
      <c r="C23" s="31"/>
      <c r="D23" s="31"/>
      <c r="E23" s="29"/>
      <c r="F23" s="29"/>
    </row>
    <row r="24" spans="1:6" x14ac:dyDescent="0.2">
      <c r="A24" s="29"/>
      <c r="B24" s="30"/>
      <c r="C24" s="31"/>
      <c r="D24" s="31"/>
      <c r="E24" s="29"/>
      <c r="F24" s="29"/>
    </row>
    <row r="25" spans="1:6" x14ac:dyDescent="0.2">
      <c r="A25" s="29"/>
      <c r="B25" s="30"/>
      <c r="C25" s="31"/>
      <c r="D25" s="31"/>
      <c r="E25" s="29"/>
      <c r="F25" s="29"/>
    </row>
    <row r="26" spans="1:6" x14ac:dyDescent="0.2">
      <c r="A26" s="29"/>
      <c r="B26" s="30"/>
      <c r="C26" s="31"/>
      <c r="D26" s="31"/>
      <c r="E26" s="29"/>
      <c r="F26" s="29"/>
    </row>
    <row r="27" spans="1:6" x14ac:dyDescent="0.2">
      <c r="A27" s="29"/>
      <c r="B27" s="30"/>
      <c r="C27" s="31"/>
      <c r="D27" s="31"/>
      <c r="E27" s="29"/>
      <c r="F27" s="29"/>
    </row>
    <row r="28" spans="1:6" x14ac:dyDescent="0.2">
      <c r="A28" s="29"/>
      <c r="B28" s="30"/>
      <c r="C28" s="31"/>
      <c r="D28" s="31"/>
      <c r="E28" s="29"/>
      <c r="F28" s="29"/>
    </row>
    <row r="29" spans="1:6" x14ac:dyDescent="0.2">
      <c r="A29" s="29"/>
      <c r="B29" s="30"/>
      <c r="C29" s="31"/>
      <c r="D29" s="31"/>
      <c r="E29" s="29"/>
      <c r="F29" s="29"/>
    </row>
    <row r="30" spans="1:6" x14ac:dyDescent="0.2">
      <c r="A30" s="29"/>
      <c r="B30" s="30"/>
      <c r="C30" s="31"/>
      <c r="D30" s="31"/>
      <c r="E30" s="29"/>
      <c r="F30" s="29"/>
    </row>
    <row r="31" spans="1:6" x14ac:dyDescent="0.2">
      <c r="A31" s="29"/>
      <c r="B31" s="30"/>
      <c r="C31" s="31"/>
      <c r="D31" s="31"/>
      <c r="E31" s="29"/>
      <c r="F31" s="29"/>
    </row>
    <row r="32" spans="1:6" x14ac:dyDescent="0.2">
      <c r="A32" s="29"/>
      <c r="B32" s="30"/>
      <c r="C32" s="31"/>
      <c r="D32" s="31"/>
      <c r="E32" s="29"/>
      <c r="F32" s="29"/>
    </row>
    <row r="33" spans="1:6" x14ac:dyDescent="0.2">
      <c r="A33" s="29"/>
      <c r="B33" s="30"/>
      <c r="C33" s="31"/>
      <c r="D33" s="31"/>
      <c r="E33" s="29"/>
      <c r="F33" s="29"/>
    </row>
    <row r="34" spans="1:6" x14ac:dyDescent="0.2">
      <c r="A34" s="29"/>
      <c r="B34" s="30"/>
      <c r="C34" s="31"/>
      <c r="D34" s="31"/>
      <c r="E34" s="29"/>
      <c r="F34" s="29"/>
    </row>
    <row r="35" spans="1:6" x14ac:dyDescent="0.2">
      <c r="A35" s="29"/>
      <c r="B35" s="30"/>
      <c r="C35" s="31"/>
      <c r="D35" s="31"/>
      <c r="E35" s="29"/>
      <c r="F35" s="29"/>
    </row>
    <row r="36" spans="1:6" x14ac:dyDescent="0.2">
      <c r="A36" s="29"/>
      <c r="B36" s="30"/>
      <c r="C36" s="31"/>
      <c r="D36" s="31"/>
      <c r="E36" s="29"/>
      <c r="F36" s="29"/>
    </row>
    <row r="37" spans="1:6" x14ac:dyDescent="0.2">
      <c r="A37" s="29"/>
      <c r="B37" s="30"/>
      <c r="C37" s="31"/>
      <c r="D37" s="31"/>
      <c r="E37" s="29"/>
      <c r="F37" s="29"/>
    </row>
    <row r="38" spans="1:6" x14ac:dyDescent="0.2">
      <c r="A38" s="29"/>
      <c r="B38" s="30"/>
      <c r="C38" s="31"/>
      <c r="D38" s="31"/>
      <c r="E38" s="29"/>
      <c r="F38" s="29"/>
    </row>
    <row r="39" spans="1:6" x14ac:dyDescent="0.2">
      <c r="A39" s="29"/>
      <c r="B39" s="30"/>
      <c r="C39" s="31"/>
      <c r="D39" s="31"/>
      <c r="E39" s="29"/>
      <c r="F39" s="29"/>
    </row>
    <row r="40" spans="1:6" x14ac:dyDescent="0.2">
      <c r="A40" s="29"/>
      <c r="B40" s="30"/>
      <c r="C40" s="31"/>
      <c r="D40" s="31"/>
      <c r="E40" s="29"/>
      <c r="F40" s="29"/>
    </row>
    <row r="41" spans="1:6" x14ac:dyDescent="0.2">
      <c r="A41" s="29"/>
      <c r="B41" s="30"/>
      <c r="C41" s="31"/>
      <c r="D41" s="31"/>
      <c r="E41" s="29"/>
      <c r="F41" s="29"/>
    </row>
    <row r="42" spans="1:6" x14ac:dyDescent="0.2">
      <c r="A42" s="29"/>
      <c r="B42" s="30"/>
      <c r="C42" s="31"/>
      <c r="D42" s="31"/>
      <c r="E42" s="29"/>
      <c r="F42" s="29"/>
    </row>
    <row r="43" spans="1:6" x14ac:dyDescent="0.2">
      <c r="A43" s="29"/>
      <c r="B43" s="30"/>
      <c r="C43" s="31"/>
      <c r="D43" s="31"/>
      <c r="E43" s="29"/>
      <c r="F43" s="29"/>
    </row>
    <row r="44" spans="1:6" x14ac:dyDescent="0.2">
      <c r="A44" s="29"/>
      <c r="B44" s="30"/>
      <c r="C44" s="31"/>
      <c r="D44" s="31"/>
      <c r="E44" s="29"/>
      <c r="F44" s="29"/>
    </row>
    <row r="45" spans="1:6" x14ac:dyDescent="0.2">
      <c r="A45" s="29"/>
      <c r="B45" s="30"/>
      <c r="C45" s="31"/>
      <c r="D45" s="31"/>
      <c r="E45" s="29"/>
      <c r="F45" s="29"/>
    </row>
  </sheetData>
  <autoFilter ref="A1:F1" xr:uid="{C7AC5E14-01A5-864C-BD33-42E04BB79D5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DF1B-1AC8-FB48-B2E4-88E80C5CF7AA}">
  <dimension ref="A1:K26"/>
  <sheetViews>
    <sheetView workbookViewId="0">
      <selection activeCell="G16" sqref="G16"/>
    </sheetView>
  </sheetViews>
  <sheetFormatPr baseColWidth="10" defaultRowHeight="16" x14ac:dyDescent="0.2"/>
  <cols>
    <col min="1" max="1" width="33.33203125" customWidth="1"/>
    <col min="2" max="2" width="11.5" style="9" bestFit="1" customWidth="1"/>
    <col min="4" max="4" width="32.6640625" bestFit="1" customWidth="1"/>
    <col min="5" max="5" width="11.5" bestFit="1" customWidth="1"/>
    <col min="7" max="7" width="32.6640625" bestFit="1" customWidth="1"/>
    <col min="8" max="8" width="11.5" bestFit="1" customWidth="1"/>
    <col min="10" max="10" width="32.6640625" bestFit="1" customWidth="1"/>
    <col min="11" max="11" width="11.5" bestFit="1" customWidth="1"/>
  </cols>
  <sheetData>
    <row r="1" spans="1:11" s="33" customFormat="1" ht="30" customHeight="1" thickBot="1" x14ac:dyDescent="0.25">
      <c r="A1" s="47" t="s">
        <v>131</v>
      </c>
      <c r="B1" s="48"/>
      <c r="C1" s="21"/>
      <c r="D1" s="47" t="s">
        <v>132</v>
      </c>
      <c r="E1" s="48"/>
    </row>
    <row r="2" spans="1:11" x14ac:dyDescent="0.2">
      <c r="A2" s="34" t="s">
        <v>135</v>
      </c>
      <c r="B2" s="36">
        <f>10000*0.47</f>
        <v>4700</v>
      </c>
      <c r="C2" s="5"/>
      <c r="D2" s="34" t="s">
        <v>135</v>
      </c>
      <c r="E2" s="36">
        <f>30000*0.47</f>
        <v>14100</v>
      </c>
      <c r="H2" s="9"/>
      <c r="K2" s="9"/>
    </row>
    <row r="3" spans="1:11" x14ac:dyDescent="0.2">
      <c r="A3" s="34" t="s">
        <v>136</v>
      </c>
      <c r="B3" s="37">
        <f>10000*0.15</f>
        <v>1500</v>
      </c>
      <c r="C3" s="5"/>
      <c r="D3" s="34" t="s">
        <v>136</v>
      </c>
      <c r="E3" s="37">
        <f>30000*0.15</f>
        <v>4500</v>
      </c>
      <c r="H3" s="9"/>
      <c r="K3" s="9"/>
    </row>
    <row r="4" spans="1:11" x14ac:dyDescent="0.2">
      <c r="A4" s="34" t="s">
        <v>137</v>
      </c>
      <c r="B4" s="37">
        <f>10000*0.12</f>
        <v>1200</v>
      </c>
      <c r="C4" s="5"/>
      <c r="D4" s="34" t="s">
        <v>137</v>
      </c>
      <c r="E4" s="37">
        <f>30000*0.12</f>
        <v>3600</v>
      </c>
      <c r="H4" s="9"/>
      <c r="K4" s="9"/>
    </row>
    <row r="5" spans="1:11" x14ac:dyDescent="0.2">
      <c r="A5" s="34" t="s">
        <v>138</v>
      </c>
      <c r="B5" s="37">
        <f>10000*0.07</f>
        <v>700.00000000000011</v>
      </c>
      <c r="C5" s="5"/>
      <c r="D5" s="34" t="s">
        <v>138</v>
      </c>
      <c r="E5" s="37">
        <f>30000*0.07</f>
        <v>2100</v>
      </c>
      <c r="H5" s="9"/>
      <c r="K5" s="9"/>
    </row>
    <row r="6" spans="1:11" x14ac:dyDescent="0.2">
      <c r="A6" s="34" t="s">
        <v>139</v>
      </c>
      <c r="B6" s="37">
        <f>10000*0.07</f>
        <v>700.00000000000011</v>
      </c>
      <c r="C6" s="5"/>
      <c r="D6" s="34" t="s">
        <v>139</v>
      </c>
      <c r="E6" s="37">
        <f>30000*0.07</f>
        <v>2100</v>
      </c>
      <c r="H6" s="9"/>
      <c r="K6" s="9"/>
    </row>
    <row r="7" spans="1:11" x14ac:dyDescent="0.2">
      <c r="A7" s="34" t="s">
        <v>113</v>
      </c>
      <c r="B7" s="37">
        <f>10000*0.04</f>
        <v>400</v>
      </c>
      <c r="C7" s="5"/>
      <c r="D7" s="34" t="s">
        <v>113</v>
      </c>
      <c r="E7" s="37">
        <f>30000*0.04</f>
        <v>1200</v>
      </c>
      <c r="H7" s="9"/>
      <c r="K7" s="9"/>
    </row>
    <row r="8" spans="1:11" x14ac:dyDescent="0.2">
      <c r="A8" s="34" t="s">
        <v>140</v>
      </c>
      <c r="B8" s="37">
        <f>10000*0.03</f>
        <v>300</v>
      </c>
      <c r="C8" s="5"/>
      <c r="D8" s="34" t="s">
        <v>140</v>
      </c>
      <c r="E8" s="37">
        <f>30000*0.03</f>
        <v>900</v>
      </c>
      <c r="H8" s="9"/>
      <c r="K8" s="9"/>
    </row>
    <row r="9" spans="1:11" x14ac:dyDescent="0.2">
      <c r="A9" s="34" t="s">
        <v>107</v>
      </c>
      <c r="B9" s="37">
        <f>10000*0.02</f>
        <v>200</v>
      </c>
      <c r="C9" s="5"/>
      <c r="D9" s="34" t="s">
        <v>107</v>
      </c>
      <c r="E9" s="37">
        <f>30000*0.02</f>
        <v>600</v>
      </c>
      <c r="H9" s="9"/>
      <c r="K9" s="9"/>
    </row>
    <row r="10" spans="1:11" x14ac:dyDescent="0.2">
      <c r="A10" s="34" t="s">
        <v>50</v>
      </c>
      <c r="B10" s="37">
        <f>10000*0.02</f>
        <v>200</v>
      </c>
      <c r="C10" s="5"/>
      <c r="D10" s="34" t="s">
        <v>50</v>
      </c>
      <c r="E10" s="37">
        <f>30000*0.02</f>
        <v>600</v>
      </c>
      <c r="H10" s="9"/>
      <c r="K10" s="9"/>
    </row>
    <row r="11" spans="1:11" ht="17" thickBot="1" x14ac:dyDescent="0.25">
      <c r="A11" s="35" t="s">
        <v>141</v>
      </c>
      <c r="B11" s="38">
        <f>10000*0.01</f>
        <v>100</v>
      </c>
      <c r="C11" s="5"/>
      <c r="D11" s="35" t="s">
        <v>141</v>
      </c>
      <c r="E11" s="38">
        <f>30000*0.01</f>
        <v>300</v>
      </c>
      <c r="H11" s="9"/>
      <c r="K11" s="9"/>
    </row>
    <row r="12" spans="1:11" ht="17" thickBot="1" x14ac:dyDescent="0.25">
      <c r="A12" s="5"/>
      <c r="B12" s="39">
        <f>SUM(B2:B11)</f>
        <v>10000</v>
      </c>
      <c r="C12" s="5"/>
      <c r="D12" s="32"/>
      <c r="E12" s="40">
        <f>SUM(E2:E11)</f>
        <v>30000</v>
      </c>
    </row>
    <row r="13" spans="1:11" x14ac:dyDescent="0.2">
      <c r="A13" s="5"/>
      <c r="B13" s="20"/>
      <c r="C13" s="5"/>
      <c r="D13" s="5"/>
      <c r="E13" s="5"/>
    </row>
    <row r="14" spans="1:11" ht="17" thickBot="1" x14ac:dyDescent="0.25">
      <c r="A14" s="5"/>
      <c r="B14" s="20"/>
      <c r="C14" s="5"/>
      <c r="D14" s="5"/>
      <c r="E14" s="5"/>
    </row>
    <row r="15" spans="1:11" s="33" customFormat="1" ht="30" customHeight="1" thickBot="1" x14ac:dyDescent="0.25">
      <c r="A15" s="47" t="s">
        <v>133</v>
      </c>
      <c r="B15" s="48"/>
      <c r="C15" s="21"/>
      <c r="D15" s="47" t="s">
        <v>134</v>
      </c>
      <c r="E15" s="48"/>
    </row>
    <row r="16" spans="1:11" x14ac:dyDescent="0.2">
      <c r="A16" s="34" t="s">
        <v>135</v>
      </c>
      <c r="B16" s="36">
        <f>50000*0.47</f>
        <v>23500</v>
      </c>
      <c r="C16" s="5"/>
      <c r="D16" s="34" t="s">
        <v>135</v>
      </c>
      <c r="E16" s="36">
        <f>70000*0.47</f>
        <v>32900</v>
      </c>
    </row>
    <row r="17" spans="1:5" x14ac:dyDescent="0.2">
      <c r="A17" s="34" t="s">
        <v>136</v>
      </c>
      <c r="B17" s="37">
        <f>50000*0.15</f>
        <v>7500</v>
      </c>
      <c r="C17" s="5"/>
      <c r="D17" s="34" t="s">
        <v>136</v>
      </c>
      <c r="E17" s="37">
        <f>70000*0.15</f>
        <v>10500</v>
      </c>
    </row>
    <row r="18" spans="1:5" x14ac:dyDescent="0.2">
      <c r="A18" s="34" t="s">
        <v>137</v>
      </c>
      <c r="B18" s="37">
        <f>50000*0.12</f>
        <v>6000</v>
      </c>
      <c r="C18" s="5"/>
      <c r="D18" s="34" t="s">
        <v>137</v>
      </c>
      <c r="E18" s="37">
        <f>70000*0.12</f>
        <v>8400</v>
      </c>
    </row>
    <row r="19" spans="1:5" x14ac:dyDescent="0.2">
      <c r="A19" s="34" t="s">
        <v>138</v>
      </c>
      <c r="B19" s="37">
        <f>50000*0.07</f>
        <v>3500.0000000000005</v>
      </c>
      <c r="C19" s="5"/>
      <c r="D19" s="34" t="s">
        <v>138</v>
      </c>
      <c r="E19" s="37">
        <f>70000*0.07</f>
        <v>4900.0000000000009</v>
      </c>
    </row>
    <row r="20" spans="1:5" x14ac:dyDescent="0.2">
      <c r="A20" s="34" t="s">
        <v>139</v>
      </c>
      <c r="B20" s="37">
        <f>50000*0.07</f>
        <v>3500.0000000000005</v>
      </c>
      <c r="C20" s="5"/>
      <c r="D20" s="34" t="s">
        <v>139</v>
      </c>
      <c r="E20" s="37">
        <f>70000*0.07</f>
        <v>4900.0000000000009</v>
      </c>
    </row>
    <row r="21" spans="1:5" x14ac:dyDescent="0.2">
      <c r="A21" s="34" t="s">
        <v>113</v>
      </c>
      <c r="B21" s="37">
        <f>50000*0.04</f>
        <v>2000</v>
      </c>
      <c r="C21" s="5"/>
      <c r="D21" s="34" t="s">
        <v>113</v>
      </c>
      <c r="E21" s="37">
        <f>70000*0.04</f>
        <v>2800</v>
      </c>
    </row>
    <row r="22" spans="1:5" x14ac:dyDescent="0.2">
      <c r="A22" s="34" t="s">
        <v>140</v>
      </c>
      <c r="B22" s="37">
        <f>50000*0.03</f>
        <v>1500</v>
      </c>
      <c r="C22" s="5"/>
      <c r="D22" s="34" t="s">
        <v>140</v>
      </c>
      <c r="E22" s="37">
        <f>70000*0.03</f>
        <v>2100</v>
      </c>
    </row>
    <row r="23" spans="1:5" x14ac:dyDescent="0.2">
      <c r="A23" s="34" t="s">
        <v>107</v>
      </c>
      <c r="B23" s="37">
        <f>50000*0.02</f>
        <v>1000</v>
      </c>
      <c r="C23" s="5"/>
      <c r="D23" s="34" t="s">
        <v>107</v>
      </c>
      <c r="E23" s="37">
        <f>70000*0.02</f>
        <v>1400</v>
      </c>
    </row>
    <row r="24" spans="1:5" x14ac:dyDescent="0.2">
      <c r="A24" s="34" t="s">
        <v>50</v>
      </c>
      <c r="B24" s="37">
        <f>50000*0.02</f>
        <v>1000</v>
      </c>
      <c r="C24" s="5"/>
      <c r="D24" s="34" t="s">
        <v>50</v>
      </c>
      <c r="E24" s="37">
        <f>70000*0.02</f>
        <v>1400</v>
      </c>
    </row>
    <row r="25" spans="1:5" ht="17" thickBot="1" x14ac:dyDescent="0.25">
      <c r="A25" s="35" t="s">
        <v>141</v>
      </c>
      <c r="B25" s="38">
        <f>50000*0.01</f>
        <v>500</v>
      </c>
      <c r="C25" s="5"/>
      <c r="D25" s="35" t="s">
        <v>141</v>
      </c>
      <c r="E25" s="38">
        <f>70000*0.01</f>
        <v>700</v>
      </c>
    </row>
    <row r="26" spans="1:5" ht="17" thickBot="1" x14ac:dyDescent="0.25">
      <c r="B26" s="39">
        <f>SUM(B16:B25)</f>
        <v>50000</v>
      </c>
      <c r="C26" s="5"/>
      <c r="D26" s="32"/>
      <c r="E26" s="40">
        <f>SUM(E16:E25)</f>
        <v>70000</v>
      </c>
    </row>
  </sheetData>
  <mergeCells count="4">
    <mergeCell ref="A15:B15"/>
    <mergeCell ref="D15:E15"/>
    <mergeCell ref="D1:E1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CD0D-AAAC-854E-BF8A-799BE0829EDC}">
  <dimension ref="A1:J41"/>
  <sheetViews>
    <sheetView tabSelected="1" workbookViewId="0">
      <selection activeCell="E19" sqref="E19"/>
    </sheetView>
  </sheetViews>
  <sheetFormatPr baseColWidth="10" defaultRowHeight="16" x14ac:dyDescent="0.2"/>
  <cols>
    <col min="1" max="1" width="24.5" style="5" customWidth="1"/>
    <col min="2" max="2" width="27.83203125" style="5" customWidth="1"/>
    <col min="3" max="3" width="22.33203125" style="5" customWidth="1"/>
    <col min="4" max="4" width="21.1640625" style="5" customWidth="1"/>
    <col min="5" max="5" width="24.1640625" style="5" customWidth="1"/>
    <col min="6" max="6" width="23.6640625" style="5" customWidth="1"/>
    <col min="7" max="9" width="10.83203125" style="5"/>
    <col min="10" max="10" width="33.5" style="5" customWidth="1"/>
    <col min="11" max="16384" width="10.83203125" style="5"/>
  </cols>
  <sheetData>
    <row r="1" spans="1:10" s="21" customFormat="1" ht="57" customHeight="1" x14ac:dyDescent="0.2">
      <c r="A1" s="1" t="s">
        <v>1</v>
      </c>
      <c r="B1" s="2" t="s">
        <v>142</v>
      </c>
      <c r="C1" s="2" t="s">
        <v>143</v>
      </c>
      <c r="D1" s="2" t="s">
        <v>144</v>
      </c>
      <c r="E1" s="2" t="s">
        <v>145</v>
      </c>
      <c r="F1" s="2" t="s">
        <v>146</v>
      </c>
      <c r="G1" s="2" t="s">
        <v>147</v>
      </c>
      <c r="H1" s="2" t="s">
        <v>148</v>
      </c>
      <c r="I1" s="2" t="s">
        <v>149</v>
      </c>
      <c r="J1" s="26" t="s">
        <v>7</v>
      </c>
    </row>
    <row r="2" spans="1:10" x14ac:dyDescent="0.2">
      <c r="A2" s="3"/>
      <c r="B2" s="3"/>
      <c r="C2" s="3"/>
      <c r="D2" s="45"/>
      <c r="E2" s="46"/>
      <c r="F2" s="3"/>
      <c r="G2" s="3"/>
      <c r="H2" s="3"/>
      <c r="I2" s="3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</sheetData>
  <autoFilter ref="A1:J1" xr:uid="{06773772-BE12-504E-B6B2-0621F2EBCD7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Contributors</vt:lpstr>
      <vt:lpstr>Payment Tracker</vt:lpstr>
      <vt:lpstr>Sample Budgets</vt:lpstr>
      <vt:lpstr>Vendor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2020-09-15T17:25:10Z</dcterms:created>
  <dcterms:modified xsi:type="dcterms:W3CDTF">2021-01-05T21:18:39Z</dcterms:modified>
</cp:coreProperties>
</file>